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K:\CD - LGBA\Municipalities\03. Allocations\2026-27\"/>
    </mc:Choice>
  </mc:AlternateContent>
  <xr:revisionPtr revIDLastSave="0" documentId="13_ncr:1_{02DBE2A3-2140-4D08-89EF-63EA228E005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ummary" sheetId="1" r:id="rId1"/>
    <sheet name="DC45" sheetId="2" r:id="rId2"/>
    <sheet name="DC6" sheetId="3" r:id="rId3"/>
    <sheet name="DC7" sheetId="4" r:id="rId4"/>
    <sheet name="DC8" sheetId="5" r:id="rId5"/>
    <sheet name="DC9" sheetId="6" r:id="rId6"/>
    <sheet name="NC061" sheetId="7" r:id="rId7"/>
    <sheet name="NC062" sheetId="8" r:id="rId8"/>
    <sheet name="NC064" sheetId="9" r:id="rId9"/>
    <sheet name="NC065" sheetId="10" r:id="rId10"/>
    <sheet name="NC066" sheetId="11" r:id="rId11"/>
    <sheet name="NC067" sheetId="12" r:id="rId12"/>
    <sheet name="NC071" sheetId="13" r:id="rId13"/>
    <sheet name="NC072" sheetId="14" r:id="rId14"/>
    <sheet name="NC073" sheetId="15" r:id="rId15"/>
    <sheet name="NC074" sheetId="16" r:id="rId16"/>
    <sheet name="NC075" sheetId="17" r:id="rId17"/>
    <sheet name="NC076" sheetId="18" r:id="rId18"/>
    <sheet name="NC077" sheetId="19" r:id="rId19"/>
    <sheet name="NC078" sheetId="20" r:id="rId20"/>
    <sheet name="NC082" sheetId="21" r:id="rId21"/>
    <sheet name="NC084" sheetId="22" r:id="rId22"/>
    <sheet name="NC085" sheetId="23" r:id="rId23"/>
    <sheet name="NC086" sheetId="24" r:id="rId24"/>
    <sheet name="NC087" sheetId="25" r:id="rId25"/>
    <sheet name="NC091" sheetId="26" r:id="rId26"/>
    <sheet name="NC092" sheetId="27" r:id="rId27"/>
    <sheet name="NC093" sheetId="28" r:id="rId28"/>
    <sheet name="NC094" sheetId="29" r:id="rId29"/>
    <sheet name="NC451" sheetId="30" r:id="rId30"/>
    <sheet name="NC452" sheetId="31" r:id="rId31"/>
    <sheet name="NC453" sheetId="32" r:id="rId32"/>
  </sheets>
  <definedNames>
    <definedName name="_xlnm.Print_Area" localSheetId="1">'DC45'!$A$1:$H$180</definedName>
    <definedName name="_xlnm.Print_Area" localSheetId="2">'DC6'!$A$1:$H$180</definedName>
    <definedName name="_xlnm.Print_Area" localSheetId="3">'DC7'!$A$1:$H$180</definedName>
    <definedName name="_xlnm.Print_Area" localSheetId="4">'DC8'!$A$1:$H$180</definedName>
    <definedName name="_xlnm.Print_Area" localSheetId="5">'DC9'!$A$1:$H$180</definedName>
    <definedName name="_xlnm.Print_Area" localSheetId="6">'NC061'!$A$1:$H$180</definedName>
    <definedName name="_xlnm.Print_Area" localSheetId="7">'NC062'!$A$1:$H$180</definedName>
    <definedName name="_xlnm.Print_Area" localSheetId="8">'NC064'!$A$1:$H$180</definedName>
    <definedName name="_xlnm.Print_Area" localSheetId="9">'NC065'!$A$1:$H$180</definedName>
    <definedName name="_xlnm.Print_Area" localSheetId="10">'NC066'!$A$1:$H$180</definedName>
    <definedName name="_xlnm.Print_Area" localSheetId="11">'NC067'!$A$1:$H$180</definedName>
    <definedName name="_xlnm.Print_Area" localSheetId="12">'NC071'!$A$1:$H$180</definedName>
    <definedName name="_xlnm.Print_Area" localSheetId="13">'NC072'!$A$1:$H$180</definedName>
    <definedName name="_xlnm.Print_Area" localSheetId="14">'NC073'!$A$1:$H$180</definedName>
    <definedName name="_xlnm.Print_Area" localSheetId="15">'NC074'!$A$1:$H$180</definedName>
    <definedName name="_xlnm.Print_Area" localSheetId="16">'NC075'!$A$1:$H$180</definedName>
    <definedName name="_xlnm.Print_Area" localSheetId="17">'NC076'!$A$1:$H$180</definedName>
    <definedName name="_xlnm.Print_Area" localSheetId="18">'NC077'!$A$1:$H$180</definedName>
    <definedName name="_xlnm.Print_Area" localSheetId="19">'NC078'!$A$1:$H$180</definedName>
    <definedName name="_xlnm.Print_Area" localSheetId="20">'NC082'!$A$1:$H$180</definedName>
    <definedName name="_xlnm.Print_Area" localSheetId="21">'NC084'!$A$1:$H$180</definedName>
    <definedName name="_xlnm.Print_Area" localSheetId="22">'NC085'!$A$1:$H$180</definedName>
    <definedName name="_xlnm.Print_Area" localSheetId="23">'NC086'!$A$1:$H$180</definedName>
    <definedName name="_xlnm.Print_Area" localSheetId="24">'NC087'!$A$1:$H$180</definedName>
    <definedName name="_xlnm.Print_Area" localSheetId="25">'NC091'!$A$1:$H$180</definedName>
    <definedName name="_xlnm.Print_Area" localSheetId="26">'NC092'!$A$1:$H$180</definedName>
    <definedName name="_xlnm.Print_Area" localSheetId="27">'NC093'!$A$1:$H$180</definedName>
    <definedName name="_xlnm.Print_Area" localSheetId="28">'NC094'!$A$1:$H$180</definedName>
    <definedName name="_xlnm.Print_Area" localSheetId="29">'NC451'!$A$1:$H$180</definedName>
    <definedName name="_xlnm.Print_Area" localSheetId="30">'NC452'!$A$1:$H$180</definedName>
    <definedName name="_xlnm.Print_Area" localSheetId="31">'NC453'!$A$1:$H$180</definedName>
    <definedName name="_xlnm.Print_Area" localSheetId="0">Summary!$A$1:$H$180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G48" i="1" s="1"/>
  <c r="H49" i="1"/>
  <c r="H48" i="1" s="1"/>
  <c r="F49" i="1"/>
  <c r="F48" i="1" s="1"/>
  <c r="H114" i="2"/>
  <c r="G114" i="2"/>
  <c r="F114" i="2"/>
  <c r="H108" i="2"/>
  <c r="G108" i="2"/>
  <c r="F108" i="2"/>
  <c r="H102" i="2"/>
  <c r="G102" i="2"/>
  <c r="F102" i="2"/>
  <c r="H96" i="2"/>
  <c r="G96" i="2"/>
  <c r="F96" i="2"/>
  <c r="H90" i="2"/>
  <c r="G90" i="2"/>
  <c r="F90" i="2"/>
  <c r="H84" i="2"/>
  <c r="G84" i="2"/>
  <c r="F84" i="2"/>
  <c r="H78" i="2"/>
  <c r="G78" i="2"/>
  <c r="F78" i="2"/>
  <c r="H72" i="2"/>
  <c r="G72" i="2"/>
  <c r="F72" i="2"/>
  <c r="H66" i="2"/>
  <c r="G66" i="2"/>
  <c r="F66" i="2"/>
  <c r="H60" i="2"/>
  <c r="G60" i="2"/>
  <c r="F60" i="2"/>
  <c r="H54" i="2"/>
  <c r="G54" i="2"/>
  <c r="F54" i="2"/>
  <c r="H48" i="2"/>
  <c r="G48" i="2"/>
  <c r="F48" i="2"/>
  <c r="H114" i="3"/>
  <c r="G114" i="3"/>
  <c r="F114" i="3"/>
  <c r="H108" i="3"/>
  <c r="G108" i="3"/>
  <c r="F108" i="3"/>
  <c r="H102" i="3"/>
  <c r="G102" i="3"/>
  <c r="F102" i="3"/>
  <c r="H96" i="3"/>
  <c r="G96" i="3"/>
  <c r="F96" i="3"/>
  <c r="H90" i="3"/>
  <c r="G90" i="3"/>
  <c r="F90" i="3"/>
  <c r="H84" i="3"/>
  <c r="G84" i="3"/>
  <c r="F84" i="3"/>
  <c r="H78" i="3"/>
  <c r="G78" i="3"/>
  <c r="F78" i="3"/>
  <c r="H72" i="3"/>
  <c r="G72" i="3"/>
  <c r="F72" i="3"/>
  <c r="H66" i="3"/>
  <c r="G66" i="3"/>
  <c r="F66" i="3"/>
  <c r="H60" i="3"/>
  <c r="G60" i="3"/>
  <c r="F60" i="3"/>
  <c r="H54" i="3"/>
  <c r="G54" i="3"/>
  <c r="F54" i="3"/>
  <c r="H48" i="3"/>
  <c r="G48" i="3"/>
  <c r="F48" i="3"/>
  <c r="H114" i="4"/>
  <c r="G114" i="4"/>
  <c r="F114" i="4"/>
  <c r="H108" i="4"/>
  <c r="G108" i="4"/>
  <c r="F108" i="4"/>
  <c r="H102" i="4"/>
  <c r="G102" i="4"/>
  <c r="F102" i="4"/>
  <c r="H96" i="4"/>
  <c r="G96" i="4"/>
  <c r="F96" i="4"/>
  <c r="H90" i="4"/>
  <c r="G90" i="4"/>
  <c r="F90" i="4"/>
  <c r="H84" i="4"/>
  <c r="G84" i="4"/>
  <c r="F84" i="4"/>
  <c r="H78" i="4"/>
  <c r="G78" i="4"/>
  <c r="F78" i="4"/>
  <c r="H72" i="4"/>
  <c r="G72" i="4"/>
  <c r="F72" i="4"/>
  <c r="H66" i="4"/>
  <c r="G66" i="4"/>
  <c r="F66" i="4"/>
  <c r="H60" i="4"/>
  <c r="G60" i="4"/>
  <c r="F60" i="4"/>
  <c r="H54" i="4"/>
  <c r="G54" i="4"/>
  <c r="F54" i="4"/>
  <c r="H48" i="4"/>
  <c r="G48" i="4"/>
  <c r="F48" i="4"/>
  <c r="H114" i="5"/>
  <c r="G114" i="5"/>
  <c r="F114" i="5"/>
  <c r="H108" i="5"/>
  <c r="G108" i="5"/>
  <c r="F108" i="5"/>
  <c r="H102" i="5"/>
  <c r="G102" i="5"/>
  <c r="F102" i="5"/>
  <c r="H96" i="5"/>
  <c r="G96" i="5"/>
  <c r="F96" i="5"/>
  <c r="H90" i="5"/>
  <c r="G90" i="5"/>
  <c r="F90" i="5"/>
  <c r="H84" i="5"/>
  <c r="G84" i="5"/>
  <c r="F84" i="5"/>
  <c r="H78" i="5"/>
  <c r="G78" i="5"/>
  <c r="F78" i="5"/>
  <c r="H72" i="5"/>
  <c r="G72" i="5"/>
  <c r="F72" i="5"/>
  <c r="H66" i="5"/>
  <c r="G66" i="5"/>
  <c r="F66" i="5"/>
  <c r="H60" i="5"/>
  <c r="G60" i="5"/>
  <c r="F60" i="5"/>
  <c r="H54" i="5"/>
  <c r="G54" i="5"/>
  <c r="F54" i="5"/>
  <c r="H48" i="5"/>
  <c r="G48" i="5"/>
  <c r="F48" i="5"/>
  <c r="H114" i="6"/>
  <c r="G114" i="6"/>
  <c r="F114" i="6"/>
  <c r="H108" i="6"/>
  <c r="G108" i="6"/>
  <c r="F108" i="6"/>
  <c r="H102" i="6"/>
  <c r="G102" i="6"/>
  <c r="F102" i="6"/>
  <c r="H96" i="6"/>
  <c r="G96" i="6"/>
  <c r="F96" i="6"/>
  <c r="H90" i="6"/>
  <c r="G90" i="6"/>
  <c r="F90" i="6"/>
  <c r="H84" i="6"/>
  <c r="G84" i="6"/>
  <c r="F84" i="6"/>
  <c r="H78" i="6"/>
  <c r="G78" i="6"/>
  <c r="F78" i="6"/>
  <c r="H72" i="6"/>
  <c r="G72" i="6"/>
  <c r="F72" i="6"/>
  <c r="H66" i="6"/>
  <c r="G66" i="6"/>
  <c r="F66" i="6"/>
  <c r="H60" i="6"/>
  <c r="G60" i="6"/>
  <c r="F60" i="6"/>
  <c r="H54" i="6"/>
  <c r="G54" i="6"/>
  <c r="F54" i="6"/>
  <c r="H48" i="6"/>
  <c r="G48" i="6"/>
  <c r="F48" i="6"/>
  <c r="H114" i="7"/>
  <c r="G114" i="7"/>
  <c r="F114" i="7"/>
  <c r="H108" i="7"/>
  <c r="G108" i="7"/>
  <c r="F108" i="7"/>
  <c r="H102" i="7"/>
  <c r="G102" i="7"/>
  <c r="F102" i="7"/>
  <c r="H96" i="7"/>
  <c r="G96" i="7"/>
  <c r="F96" i="7"/>
  <c r="H90" i="7"/>
  <c r="G90" i="7"/>
  <c r="F90" i="7"/>
  <c r="H84" i="7"/>
  <c r="G84" i="7"/>
  <c r="F84" i="7"/>
  <c r="H78" i="7"/>
  <c r="G78" i="7"/>
  <c r="F78" i="7"/>
  <c r="H72" i="7"/>
  <c r="G72" i="7"/>
  <c r="F72" i="7"/>
  <c r="H66" i="7"/>
  <c r="G66" i="7"/>
  <c r="F66" i="7"/>
  <c r="H60" i="7"/>
  <c r="G60" i="7"/>
  <c r="F60" i="7"/>
  <c r="H54" i="7"/>
  <c r="G54" i="7"/>
  <c r="F54" i="7"/>
  <c r="H48" i="7"/>
  <c r="G48" i="7"/>
  <c r="F48" i="7"/>
  <c r="H114" i="8"/>
  <c r="G114" i="8"/>
  <c r="F114" i="8"/>
  <c r="H108" i="8"/>
  <c r="G108" i="8"/>
  <c r="F108" i="8"/>
  <c r="H102" i="8"/>
  <c r="G102" i="8"/>
  <c r="F102" i="8"/>
  <c r="H96" i="8"/>
  <c r="G96" i="8"/>
  <c r="F96" i="8"/>
  <c r="H90" i="8"/>
  <c r="G90" i="8"/>
  <c r="F90" i="8"/>
  <c r="H84" i="8"/>
  <c r="G84" i="8"/>
  <c r="F84" i="8"/>
  <c r="H78" i="8"/>
  <c r="G78" i="8"/>
  <c r="F78" i="8"/>
  <c r="H72" i="8"/>
  <c r="G72" i="8"/>
  <c r="F72" i="8"/>
  <c r="H66" i="8"/>
  <c r="G66" i="8"/>
  <c r="F66" i="8"/>
  <c r="H60" i="8"/>
  <c r="G60" i="8"/>
  <c r="F60" i="8"/>
  <c r="H54" i="8"/>
  <c r="G54" i="8"/>
  <c r="F54" i="8"/>
  <c r="H48" i="8"/>
  <c r="G48" i="8"/>
  <c r="F48" i="8"/>
  <c r="H114" i="9"/>
  <c r="G114" i="9"/>
  <c r="F114" i="9"/>
  <c r="H108" i="9"/>
  <c r="G108" i="9"/>
  <c r="F108" i="9"/>
  <c r="H102" i="9"/>
  <c r="G102" i="9"/>
  <c r="F102" i="9"/>
  <c r="H96" i="9"/>
  <c r="G96" i="9"/>
  <c r="F96" i="9"/>
  <c r="H90" i="9"/>
  <c r="G90" i="9"/>
  <c r="F90" i="9"/>
  <c r="H84" i="9"/>
  <c r="G84" i="9"/>
  <c r="F84" i="9"/>
  <c r="H78" i="9"/>
  <c r="G78" i="9"/>
  <c r="F78" i="9"/>
  <c r="H72" i="9"/>
  <c r="G72" i="9"/>
  <c r="F72" i="9"/>
  <c r="H66" i="9"/>
  <c r="G66" i="9"/>
  <c r="F66" i="9"/>
  <c r="H60" i="9"/>
  <c r="G60" i="9"/>
  <c r="F60" i="9"/>
  <c r="H54" i="9"/>
  <c r="G54" i="9"/>
  <c r="F54" i="9"/>
  <c r="H48" i="9"/>
  <c r="G48" i="9"/>
  <c r="F48" i="9"/>
  <c r="H114" i="10"/>
  <c r="G114" i="10"/>
  <c r="F114" i="10"/>
  <c r="H108" i="10"/>
  <c r="G108" i="10"/>
  <c r="F108" i="10"/>
  <c r="H102" i="10"/>
  <c r="G102" i="10"/>
  <c r="F102" i="10"/>
  <c r="H96" i="10"/>
  <c r="G96" i="10"/>
  <c r="F96" i="10"/>
  <c r="H90" i="10"/>
  <c r="G90" i="10"/>
  <c r="F90" i="10"/>
  <c r="H84" i="10"/>
  <c r="G84" i="10"/>
  <c r="F84" i="10"/>
  <c r="H78" i="10"/>
  <c r="G78" i="10"/>
  <c r="F78" i="10"/>
  <c r="H72" i="10"/>
  <c r="G72" i="10"/>
  <c r="F72" i="10"/>
  <c r="H66" i="10"/>
  <c r="G66" i="10"/>
  <c r="F66" i="10"/>
  <c r="H60" i="10"/>
  <c r="G60" i="10"/>
  <c r="F60" i="10"/>
  <c r="H54" i="10"/>
  <c r="G54" i="10"/>
  <c r="F54" i="10"/>
  <c r="H48" i="10"/>
  <c r="G48" i="10"/>
  <c r="F48" i="10"/>
  <c r="H114" i="11"/>
  <c r="G114" i="11"/>
  <c r="F114" i="11"/>
  <c r="H108" i="11"/>
  <c r="G108" i="11"/>
  <c r="F108" i="11"/>
  <c r="H102" i="11"/>
  <c r="G102" i="11"/>
  <c r="F102" i="11"/>
  <c r="H96" i="11"/>
  <c r="G96" i="11"/>
  <c r="F96" i="11"/>
  <c r="H90" i="11"/>
  <c r="G90" i="11"/>
  <c r="F90" i="11"/>
  <c r="H84" i="11"/>
  <c r="G84" i="11"/>
  <c r="F84" i="11"/>
  <c r="H78" i="11"/>
  <c r="G78" i="11"/>
  <c r="F78" i="11"/>
  <c r="H72" i="11"/>
  <c r="G72" i="11"/>
  <c r="F72" i="11"/>
  <c r="H66" i="11"/>
  <c r="G66" i="11"/>
  <c r="F66" i="11"/>
  <c r="H60" i="11"/>
  <c r="G60" i="11"/>
  <c r="F60" i="11"/>
  <c r="H54" i="11"/>
  <c r="G54" i="11"/>
  <c r="F54" i="11"/>
  <c r="H48" i="11"/>
  <c r="G48" i="11"/>
  <c r="F48" i="11"/>
  <c r="H114" i="12"/>
  <c r="G114" i="12"/>
  <c r="F114" i="12"/>
  <c r="H108" i="12"/>
  <c r="G108" i="12"/>
  <c r="F108" i="12"/>
  <c r="H102" i="12"/>
  <c r="G102" i="12"/>
  <c r="F102" i="12"/>
  <c r="H96" i="12"/>
  <c r="G96" i="12"/>
  <c r="F96" i="12"/>
  <c r="H90" i="12"/>
  <c r="G90" i="12"/>
  <c r="F90" i="12"/>
  <c r="H84" i="12"/>
  <c r="G84" i="12"/>
  <c r="F84" i="12"/>
  <c r="H78" i="12"/>
  <c r="G78" i="12"/>
  <c r="F78" i="12"/>
  <c r="H72" i="12"/>
  <c r="G72" i="12"/>
  <c r="F72" i="12"/>
  <c r="H66" i="12"/>
  <c r="G66" i="12"/>
  <c r="F66" i="12"/>
  <c r="H60" i="12"/>
  <c r="G60" i="12"/>
  <c r="F60" i="12"/>
  <c r="H54" i="12"/>
  <c r="G54" i="12"/>
  <c r="F54" i="12"/>
  <c r="H48" i="12"/>
  <c r="G48" i="12"/>
  <c r="F48" i="12"/>
  <c r="H114" i="13"/>
  <c r="G114" i="13"/>
  <c r="F114" i="13"/>
  <c r="H108" i="13"/>
  <c r="G108" i="13"/>
  <c r="F108" i="13"/>
  <c r="H102" i="13"/>
  <c r="G102" i="13"/>
  <c r="F102" i="13"/>
  <c r="H96" i="13"/>
  <c r="G96" i="13"/>
  <c r="F96" i="13"/>
  <c r="H90" i="13"/>
  <c r="G90" i="13"/>
  <c r="F90" i="13"/>
  <c r="H84" i="13"/>
  <c r="G84" i="13"/>
  <c r="F84" i="13"/>
  <c r="H78" i="13"/>
  <c r="G78" i="13"/>
  <c r="F78" i="13"/>
  <c r="H72" i="13"/>
  <c r="G72" i="13"/>
  <c r="F72" i="13"/>
  <c r="H66" i="13"/>
  <c r="G66" i="13"/>
  <c r="F66" i="13"/>
  <c r="H60" i="13"/>
  <c r="G60" i="13"/>
  <c r="F60" i="13"/>
  <c r="H54" i="13"/>
  <c r="G54" i="13"/>
  <c r="F54" i="13"/>
  <c r="H48" i="13"/>
  <c r="G48" i="13"/>
  <c r="F48" i="13"/>
  <c r="H114" i="14"/>
  <c r="G114" i="14"/>
  <c r="F114" i="14"/>
  <c r="H108" i="14"/>
  <c r="G108" i="14"/>
  <c r="F108" i="14"/>
  <c r="H102" i="14"/>
  <c r="G102" i="14"/>
  <c r="F102" i="14"/>
  <c r="H96" i="14"/>
  <c r="G96" i="14"/>
  <c r="F96" i="14"/>
  <c r="H90" i="14"/>
  <c r="G90" i="14"/>
  <c r="F90" i="14"/>
  <c r="H84" i="14"/>
  <c r="G84" i="14"/>
  <c r="F84" i="14"/>
  <c r="H78" i="14"/>
  <c r="G78" i="14"/>
  <c r="F78" i="14"/>
  <c r="H72" i="14"/>
  <c r="G72" i="14"/>
  <c r="F72" i="14"/>
  <c r="H66" i="14"/>
  <c r="G66" i="14"/>
  <c r="F66" i="14"/>
  <c r="H60" i="14"/>
  <c r="G60" i="14"/>
  <c r="F60" i="14"/>
  <c r="H54" i="14"/>
  <c r="G54" i="14"/>
  <c r="F54" i="14"/>
  <c r="H48" i="14"/>
  <c r="G48" i="14"/>
  <c r="F48" i="14"/>
  <c r="H114" i="15"/>
  <c r="G114" i="15"/>
  <c r="F114" i="15"/>
  <c r="H108" i="15"/>
  <c r="G108" i="15"/>
  <c r="F108" i="15"/>
  <c r="H102" i="15"/>
  <c r="G102" i="15"/>
  <c r="F102" i="15"/>
  <c r="H96" i="15"/>
  <c r="G96" i="15"/>
  <c r="F96" i="15"/>
  <c r="H90" i="15"/>
  <c r="G90" i="15"/>
  <c r="F90" i="15"/>
  <c r="H84" i="15"/>
  <c r="G84" i="15"/>
  <c r="F84" i="15"/>
  <c r="H78" i="15"/>
  <c r="G78" i="15"/>
  <c r="F78" i="15"/>
  <c r="H72" i="15"/>
  <c r="G72" i="15"/>
  <c r="F72" i="15"/>
  <c r="H66" i="15"/>
  <c r="G66" i="15"/>
  <c r="F66" i="15"/>
  <c r="H60" i="15"/>
  <c r="G60" i="15"/>
  <c r="F60" i="15"/>
  <c r="H54" i="15"/>
  <c r="G54" i="15"/>
  <c r="F54" i="15"/>
  <c r="H48" i="15"/>
  <c r="G48" i="15"/>
  <c r="F48" i="15"/>
  <c r="H114" i="16"/>
  <c r="G114" i="16"/>
  <c r="F114" i="16"/>
  <c r="H108" i="16"/>
  <c r="G108" i="16"/>
  <c r="F108" i="16"/>
  <c r="H102" i="16"/>
  <c r="G102" i="16"/>
  <c r="F102" i="16"/>
  <c r="H96" i="16"/>
  <c r="G96" i="16"/>
  <c r="F96" i="16"/>
  <c r="H90" i="16"/>
  <c r="G90" i="16"/>
  <c r="F90" i="16"/>
  <c r="H84" i="16"/>
  <c r="G84" i="16"/>
  <c r="F84" i="16"/>
  <c r="H78" i="16"/>
  <c r="G78" i="16"/>
  <c r="F78" i="16"/>
  <c r="H72" i="16"/>
  <c r="G72" i="16"/>
  <c r="F72" i="16"/>
  <c r="H66" i="16"/>
  <c r="G66" i="16"/>
  <c r="F66" i="16"/>
  <c r="H60" i="16"/>
  <c r="G60" i="16"/>
  <c r="F60" i="16"/>
  <c r="H54" i="16"/>
  <c r="G54" i="16"/>
  <c r="F54" i="16"/>
  <c r="H48" i="16"/>
  <c r="G48" i="16"/>
  <c r="F48" i="16"/>
  <c r="H114" i="17"/>
  <c r="G114" i="17"/>
  <c r="F114" i="17"/>
  <c r="H108" i="17"/>
  <c r="G108" i="17"/>
  <c r="F108" i="17"/>
  <c r="H102" i="17"/>
  <c r="G102" i="17"/>
  <c r="F102" i="17"/>
  <c r="H96" i="17"/>
  <c r="G96" i="17"/>
  <c r="F96" i="17"/>
  <c r="H90" i="17"/>
  <c r="G90" i="17"/>
  <c r="F90" i="17"/>
  <c r="H84" i="17"/>
  <c r="G84" i="17"/>
  <c r="F84" i="17"/>
  <c r="H78" i="17"/>
  <c r="G78" i="17"/>
  <c r="F78" i="17"/>
  <c r="H72" i="17"/>
  <c r="G72" i="17"/>
  <c r="F72" i="17"/>
  <c r="H66" i="17"/>
  <c r="G66" i="17"/>
  <c r="F66" i="17"/>
  <c r="H60" i="17"/>
  <c r="G60" i="17"/>
  <c r="F60" i="17"/>
  <c r="H54" i="17"/>
  <c r="G54" i="17"/>
  <c r="F54" i="17"/>
  <c r="H48" i="17"/>
  <c r="G48" i="17"/>
  <c r="F48" i="17"/>
  <c r="H114" i="18"/>
  <c r="G114" i="18"/>
  <c r="F114" i="18"/>
  <c r="H108" i="18"/>
  <c r="G108" i="18"/>
  <c r="F108" i="18"/>
  <c r="H102" i="18"/>
  <c r="G102" i="18"/>
  <c r="F102" i="18"/>
  <c r="H96" i="18"/>
  <c r="G96" i="18"/>
  <c r="F96" i="18"/>
  <c r="H90" i="18"/>
  <c r="G90" i="18"/>
  <c r="F90" i="18"/>
  <c r="H84" i="18"/>
  <c r="G84" i="18"/>
  <c r="F84" i="18"/>
  <c r="H78" i="18"/>
  <c r="G78" i="18"/>
  <c r="F78" i="18"/>
  <c r="H72" i="18"/>
  <c r="G72" i="18"/>
  <c r="F72" i="18"/>
  <c r="H66" i="18"/>
  <c r="G66" i="18"/>
  <c r="F66" i="18"/>
  <c r="H60" i="18"/>
  <c r="G60" i="18"/>
  <c r="F60" i="18"/>
  <c r="H54" i="18"/>
  <c r="G54" i="18"/>
  <c r="F54" i="18"/>
  <c r="H48" i="18"/>
  <c r="G48" i="18"/>
  <c r="F48" i="18"/>
  <c r="H114" i="19"/>
  <c r="G114" i="19"/>
  <c r="F114" i="19"/>
  <c r="H108" i="19"/>
  <c r="G108" i="19"/>
  <c r="F108" i="19"/>
  <c r="H102" i="19"/>
  <c r="G102" i="19"/>
  <c r="F102" i="19"/>
  <c r="H96" i="19"/>
  <c r="G96" i="19"/>
  <c r="F96" i="19"/>
  <c r="H90" i="19"/>
  <c r="G90" i="19"/>
  <c r="F90" i="19"/>
  <c r="H84" i="19"/>
  <c r="G84" i="19"/>
  <c r="F84" i="19"/>
  <c r="H78" i="19"/>
  <c r="G78" i="19"/>
  <c r="F78" i="19"/>
  <c r="H72" i="19"/>
  <c r="G72" i="19"/>
  <c r="F72" i="19"/>
  <c r="H66" i="19"/>
  <c r="G66" i="19"/>
  <c r="F66" i="19"/>
  <c r="H60" i="19"/>
  <c r="G60" i="19"/>
  <c r="F60" i="19"/>
  <c r="H54" i="19"/>
  <c r="G54" i="19"/>
  <c r="F54" i="19"/>
  <c r="H48" i="19"/>
  <c r="G48" i="19"/>
  <c r="F48" i="19"/>
  <c r="H114" i="20"/>
  <c r="G114" i="20"/>
  <c r="F114" i="20"/>
  <c r="H108" i="20"/>
  <c r="G108" i="20"/>
  <c r="F108" i="20"/>
  <c r="H102" i="20"/>
  <c r="G102" i="20"/>
  <c r="F102" i="20"/>
  <c r="H96" i="20"/>
  <c r="G96" i="20"/>
  <c r="F96" i="20"/>
  <c r="H90" i="20"/>
  <c r="G90" i="20"/>
  <c r="F90" i="20"/>
  <c r="H84" i="20"/>
  <c r="G84" i="20"/>
  <c r="F84" i="20"/>
  <c r="H78" i="20"/>
  <c r="G78" i="20"/>
  <c r="F78" i="20"/>
  <c r="H72" i="20"/>
  <c r="G72" i="20"/>
  <c r="F72" i="20"/>
  <c r="H66" i="20"/>
  <c r="G66" i="20"/>
  <c r="F66" i="20"/>
  <c r="H60" i="20"/>
  <c r="G60" i="20"/>
  <c r="F60" i="20"/>
  <c r="H54" i="20"/>
  <c r="G54" i="20"/>
  <c r="F54" i="20"/>
  <c r="H48" i="20"/>
  <c r="G48" i="20"/>
  <c r="F48" i="20"/>
  <c r="H114" i="21"/>
  <c r="G114" i="21"/>
  <c r="F114" i="21"/>
  <c r="H108" i="21"/>
  <c r="G108" i="21"/>
  <c r="F108" i="21"/>
  <c r="H102" i="21"/>
  <c r="G102" i="21"/>
  <c r="F102" i="21"/>
  <c r="H96" i="21"/>
  <c r="G96" i="21"/>
  <c r="F96" i="21"/>
  <c r="H90" i="21"/>
  <c r="G90" i="21"/>
  <c r="F90" i="21"/>
  <c r="H84" i="21"/>
  <c r="G84" i="21"/>
  <c r="F84" i="21"/>
  <c r="H78" i="21"/>
  <c r="G78" i="21"/>
  <c r="F78" i="21"/>
  <c r="H72" i="21"/>
  <c r="G72" i="21"/>
  <c r="F72" i="21"/>
  <c r="H66" i="21"/>
  <c r="G66" i="21"/>
  <c r="F66" i="21"/>
  <c r="H60" i="21"/>
  <c r="G60" i="21"/>
  <c r="F60" i="21"/>
  <c r="H54" i="21"/>
  <c r="G54" i="21"/>
  <c r="F54" i="21"/>
  <c r="H48" i="21"/>
  <c r="G48" i="21"/>
  <c r="F48" i="21"/>
  <c r="H114" i="22"/>
  <c r="G114" i="22"/>
  <c r="F114" i="22"/>
  <c r="H108" i="22"/>
  <c r="G108" i="22"/>
  <c r="F108" i="22"/>
  <c r="H102" i="22"/>
  <c r="G102" i="22"/>
  <c r="F102" i="22"/>
  <c r="H96" i="22"/>
  <c r="G96" i="22"/>
  <c r="F96" i="22"/>
  <c r="H90" i="22"/>
  <c r="G90" i="22"/>
  <c r="F90" i="22"/>
  <c r="H84" i="22"/>
  <c r="G84" i="22"/>
  <c r="F84" i="22"/>
  <c r="H78" i="22"/>
  <c r="G78" i="22"/>
  <c r="F78" i="22"/>
  <c r="H72" i="22"/>
  <c r="G72" i="22"/>
  <c r="F72" i="22"/>
  <c r="H66" i="22"/>
  <c r="G66" i="22"/>
  <c r="F66" i="22"/>
  <c r="H60" i="22"/>
  <c r="G60" i="22"/>
  <c r="F60" i="22"/>
  <c r="H54" i="22"/>
  <c r="G54" i="22"/>
  <c r="F54" i="22"/>
  <c r="H48" i="22"/>
  <c r="G48" i="22"/>
  <c r="F48" i="22"/>
  <c r="H114" i="23"/>
  <c r="G114" i="23"/>
  <c r="F114" i="23"/>
  <c r="H108" i="23"/>
  <c r="G108" i="23"/>
  <c r="F108" i="23"/>
  <c r="H102" i="23"/>
  <c r="G102" i="23"/>
  <c r="F102" i="23"/>
  <c r="H96" i="23"/>
  <c r="G96" i="23"/>
  <c r="F96" i="23"/>
  <c r="H90" i="23"/>
  <c r="G90" i="23"/>
  <c r="F90" i="23"/>
  <c r="H84" i="23"/>
  <c r="G84" i="23"/>
  <c r="F84" i="23"/>
  <c r="H78" i="23"/>
  <c r="G78" i="23"/>
  <c r="F78" i="23"/>
  <c r="H72" i="23"/>
  <c r="G72" i="23"/>
  <c r="F72" i="23"/>
  <c r="H66" i="23"/>
  <c r="G66" i="23"/>
  <c r="F66" i="23"/>
  <c r="H60" i="23"/>
  <c r="G60" i="23"/>
  <c r="F60" i="23"/>
  <c r="H54" i="23"/>
  <c r="G54" i="23"/>
  <c r="F54" i="23"/>
  <c r="H48" i="23"/>
  <c r="G48" i="23"/>
  <c r="F48" i="23"/>
  <c r="H114" i="24"/>
  <c r="G114" i="24"/>
  <c r="F114" i="24"/>
  <c r="H108" i="24"/>
  <c r="G108" i="24"/>
  <c r="F108" i="24"/>
  <c r="H102" i="24"/>
  <c r="G102" i="24"/>
  <c r="F102" i="24"/>
  <c r="H96" i="24"/>
  <c r="G96" i="24"/>
  <c r="F96" i="24"/>
  <c r="H90" i="24"/>
  <c r="G90" i="24"/>
  <c r="F90" i="24"/>
  <c r="H84" i="24"/>
  <c r="G84" i="24"/>
  <c r="F84" i="24"/>
  <c r="H78" i="24"/>
  <c r="G78" i="24"/>
  <c r="F78" i="24"/>
  <c r="H72" i="24"/>
  <c r="G72" i="24"/>
  <c r="F72" i="24"/>
  <c r="H66" i="24"/>
  <c r="G66" i="24"/>
  <c r="F66" i="24"/>
  <c r="H60" i="24"/>
  <c r="G60" i="24"/>
  <c r="F60" i="24"/>
  <c r="H54" i="24"/>
  <c r="G54" i="24"/>
  <c r="F54" i="24"/>
  <c r="H48" i="24"/>
  <c r="G48" i="24"/>
  <c r="F48" i="24"/>
  <c r="H114" i="25"/>
  <c r="G114" i="25"/>
  <c r="F114" i="25"/>
  <c r="H108" i="25"/>
  <c r="G108" i="25"/>
  <c r="F108" i="25"/>
  <c r="H102" i="25"/>
  <c r="G102" i="25"/>
  <c r="F102" i="25"/>
  <c r="H96" i="25"/>
  <c r="G96" i="25"/>
  <c r="F96" i="25"/>
  <c r="H90" i="25"/>
  <c r="G90" i="25"/>
  <c r="F90" i="25"/>
  <c r="H84" i="25"/>
  <c r="G84" i="25"/>
  <c r="F84" i="25"/>
  <c r="H78" i="25"/>
  <c r="G78" i="25"/>
  <c r="F78" i="25"/>
  <c r="H72" i="25"/>
  <c r="G72" i="25"/>
  <c r="F72" i="25"/>
  <c r="H66" i="25"/>
  <c r="G66" i="25"/>
  <c r="F66" i="25"/>
  <c r="H60" i="25"/>
  <c r="G60" i="25"/>
  <c r="F60" i="25"/>
  <c r="H54" i="25"/>
  <c r="G54" i="25"/>
  <c r="F54" i="25"/>
  <c r="H48" i="25"/>
  <c r="G48" i="25"/>
  <c r="F48" i="25"/>
  <c r="H114" i="26"/>
  <c r="G114" i="26"/>
  <c r="F114" i="26"/>
  <c r="H108" i="26"/>
  <c r="G108" i="26"/>
  <c r="F108" i="26"/>
  <c r="H102" i="26"/>
  <c r="G102" i="26"/>
  <c r="F102" i="26"/>
  <c r="H96" i="26"/>
  <c r="G96" i="26"/>
  <c r="F96" i="26"/>
  <c r="H90" i="26"/>
  <c r="G90" i="26"/>
  <c r="F90" i="26"/>
  <c r="H84" i="26"/>
  <c r="G84" i="26"/>
  <c r="F84" i="26"/>
  <c r="H78" i="26"/>
  <c r="G78" i="26"/>
  <c r="F78" i="26"/>
  <c r="H72" i="26"/>
  <c r="G72" i="26"/>
  <c r="F72" i="26"/>
  <c r="H66" i="26"/>
  <c r="G66" i="26"/>
  <c r="F66" i="26"/>
  <c r="H60" i="26"/>
  <c r="G60" i="26"/>
  <c r="F60" i="26"/>
  <c r="H54" i="26"/>
  <c r="G54" i="26"/>
  <c r="F54" i="26"/>
  <c r="H48" i="26"/>
  <c r="G48" i="26"/>
  <c r="F48" i="26"/>
  <c r="H114" i="27"/>
  <c r="G114" i="27"/>
  <c r="F114" i="27"/>
  <c r="H108" i="27"/>
  <c r="G108" i="27"/>
  <c r="F108" i="27"/>
  <c r="H102" i="27"/>
  <c r="G102" i="27"/>
  <c r="F102" i="27"/>
  <c r="H96" i="27"/>
  <c r="G96" i="27"/>
  <c r="F96" i="27"/>
  <c r="H90" i="27"/>
  <c r="G90" i="27"/>
  <c r="F90" i="27"/>
  <c r="H84" i="27"/>
  <c r="G84" i="27"/>
  <c r="F84" i="27"/>
  <c r="H78" i="27"/>
  <c r="G78" i="27"/>
  <c r="F78" i="27"/>
  <c r="H72" i="27"/>
  <c r="G72" i="27"/>
  <c r="F72" i="27"/>
  <c r="H66" i="27"/>
  <c r="G66" i="27"/>
  <c r="F66" i="27"/>
  <c r="H60" i="27"/>
  <c r="G60" i="27"/>
  <c r="F60" i="27"/>
  <c r="H54" i="27"/>
  <c r="G54" i="27"/>
  <c r="F54" i="27"/>
  <c r="H48" i="27"/>
  <c r="G48" i="27"/>
  <c r="F48" i="27"/>
  <c r="H114" i="28"/>
  <c r="G114" i="28"/>
  <c r="F114" i="28"/>
  <c r="H108" i="28"/>
  <c r="G108" i="28"/>
  <c r="F108" i="28"/>
  <c r="H102" i="28"/>
  <c r="G102" i="28"/>
  <c r="F102" i="28"/>
  <c r="H96" i="28"/>
  <c r="G96" i="28"/>
  <c r="F96" i="28"/>
  <c r="H90" i="28"/>
  <c r="G90" i="28"/>
  <c r="F90" i="28"/>
  <c r="H84" i="28"/>
  <c r="G84" i="28"/>
  <c r="F84" i="28"/>
  <c r="H78" i="28"/>
  <c r="G78" i="28"/>
  <c r="F78" i="28"/>
  <c r="H72" i="28"/>
  <c r="G72" i="28"/>
  <c r="F72" i="28"/>
  <c r="H66" i="28"/>
  <c r="G66" i="28"/>
  <c r="F66" i="28"/>
  <c r="H60" i="28"/>
  <c r="G60" i="28"/>
  <c r="F60" i="28"/>
  <c r="H54" i="28"/>
  <c r="G54" i="28"/>
  <c r="F54" i="28"/>
  <c r="H48" i="28"/>
  <c r="G48" i="28"/>
  <c r="F48" i="28"/>
  <c r="H114" i="29"/>
  <c r="G114" i="29"/>
  <c r="F114" i="29"/>
  <c r="H108" i="29"/>
  <c r="G108" i="29"/>
  <c r="F108" i="29"/>
  <c r="H102" i="29"/>
  <c r="G102" i="29"/>
  <c r="F102" i="29"/>
  <c r="H96" i="29"/>
  <c r="G96" i="29"/>
  <c r="F96" i="29"/>
  <c r="H90" i="29"/>
  <c r="G90" i="29"/>
  <c r="F90" i="29"/>
  <c r="H84" i="29"/>
  <c r="G84" i="29"/>
  <c r="F84" i="29"/>
  <c r="H78" i="29"/>
  <c r="G78" i="29"/>
  <c r="F78" i="29"/>
  <c r="H72" i="29"/>
  <c r="G72" i="29"/>
  <c r="F72" i="29"/>
  <c r="H66" i="29"/>
  <c r="G66" i="29"/>
  <c r="F66" i="29"/>
  <c r="H60" i="29"/>
  <c r="G60" i="29"/>
  <c r="F60" i="29"/>
  <c r="H54" i="29"/>
  <c r="G54" i="29"/>
  <c r="F54" i="29"/>
  <c r="H48" i="29"/>
  <c r="G48" i="29"/>
  <c r="F48" i="29"/>
  <c r="H114" i="30"/>
  <c r="G114" i="30"/>
  <c r="F114" i="30"/>
  <c r="H108" i="30"/>
  <c r="G108" i="30"/>
  <c r="F108" i="30"/>
  <c r="H102" i="30"/>
  <c r="G102" i="30"/>
  <c r="F102" i="30"/>
  <c r="H96" i="30"/>
  <c r="G96" i="30"/>
  <c r="F96" i="30"/>
  <c r="H90" i="30"/>
  <c r="G90" i="30"/>
  <c r="F90" i="30"/>
  <c r="H84" i="30"/>
  <c r="G84" i="30"/>
  <c r="F84" i="30"/>
  <c r="H78" i="30"/>
  <c r="G78" i="30"/>
  <c r="F78" i="30"/>
  <c r="H72" i="30"/>
  <c r="G72" i="30"/>
  <c r="F72" i="30"/>
  <c r="H66" i="30"/>
  <c r="G66" i="30"/>
  <c r="F66" i="30"/>
  <c r="H60" i="30"/>
  <c r="G60" i="30"/>
  <c r="F60" i="30"/>
  <c r="H54" i="30"/>
  <c r="G54" i="30"/>
  <c r="F54" i="30"/>
  <c r="H48" i="30"/>
  <c r="G48" i="30"/>
  <c r="F48" i="30"/>
  <c r="H114" i="31"/>
  <c r="G114" i="31"/>
  <c r="F114" i="31"/>
  <c r="H108" i="31"/>
  <c r="G108" i="31"/>
  <c r="F108" i="31"/>
  <c r="H102" i="31"/>
  <c r="G102" i="31"/>
  <c r="F102" i="31"/>
  <c r="H96" i="31"/>
  <c r="G96" i="31"/>
  <c r="F96" i="31"/>
  <c r="H90" i="31"/>
  <c r="G90" i="31"/>
  <c r="F90" i="31"/>
  <c r="H84" i="31"/>
  <c r="G84" i="31"/>
  <c r="F84" i="31"/>
  <c r="H78" i="31"/>
  <c r="G78" i="31"/>
  <c r="F78" i="31"/>
  <c r="H72" i="31"/>
  <c r="G72" i="31"/>
  <c r="F72" i="31"/>
  <c r="H66" i="31"/>
  <c r="G66" i="31"/>
  <c r="F66" i="31"/>
  <c r="H60" i="31"/>
  <c r="G60" i="31"/>
  <c r="F60" i="31"/>
  <c r="H54" i="31"/>
  <c r="G54" i="31"/>
  <c r="F54" i="31"/>
  <c r="H48" i="31"/>
  <c r="G48" i="31"/>
  <c r="F48" i="31"/>
  <c r="H114" i="32"/>
  <c r="G114" i="32"/>
  <c r="F114" i="32"/>
  <c r="H108" i="32"/>
  <c r="G108" i="32"/>
  <c r="F108" i="32"/>
  <c r="H102" i="32"/>
  <c r="G102" i="32"/>
  <c r="F102" i="32"/>
  <c r="H96" i="32"/>
  <c r="G96" i="32"/>
  <c r="F96" i="32"/>
  <c r="H90" i="32"/>
  <c r="G90" i="32"/>
  <c r="F90" i="32"/>
  <c r="H84" i="32"/>
  <c r="G84" i="32"/>
  <c r="F84" i="32"/>
  <c r="H78" i="32"/>
  <c r="G78" i="32"/>
  <c r="F78" i="32"/>
  <c r="H72" i="32"/>
  <c r="G72" i="32"/>
  <c r="F72" i="32"/>
  <c r="H66" i="32"/>
  <c r="G66" i="32"/>
  <c r="F66" i="32"/>
  <c r="H60" i="32"/>
  <c r="G60" i="32"/>
  <c r="F60" i="32"/>
  <c r="H54" i="32"/>
  <c r="G54" i="32"/>
  <c r="F54" i="32"/>
  <c r="H48" i="32"/>
  <c r="G48" i="32"/>
  <c r="F48" i="32"/>
  <c r="H114" i="1"/>
  <c r="G114" i="1"/>
  <c r="F114" i="1"/>
  <c r="H108" i="1"/>
  <c r="G108" i="1"/>
  <c r="F108" i="1"/>
  <c r="H102" i="1"/>
  <c r="G102" i="1"/>
  <c r="F102" i="1"/>
  <c r="H96" i="1"/>
  <c r="G96" i="1"/>
  <c r="F96" i="1"/>
  <c r="H90" i="1"/>
  <c r="G90" i="1"/>
  <c r="F90" i="1"/>
  <c r="H84" i="1"/>
  <c r="G84" i="1"/>
  <c r="F84" i="1"/>
  <c r="H78" i="1"/>
  <c r="G78" i="1"/>
  <c r="F78" i="1"/>
  <c r="H72" i="1"/>
  <c r="G72" i="1"/>
  <c r="F72" i="1"/>
  <c r="H66" i="1"/>
  <c r="G66" i="1"/>
  <c r="F66" i="1"/>
  <c r="H60" i="1"/>
  <c r="G60" i="1"/>
  <c r="F60" i="1"/>
  <c r="H54" i="1"/>
  <c r="G54" i="1"/>
  <c r="F54" i="1"/>
  <c r="G43" i="7"/>
  <c r="F43" i="7"/>
  <c r="F43" i="15"/>
  <c r="F43" i="19"/>
  <c r="F43" i="27"/>
  <c r="F43" i="28"/>
  <c r="G43" i="29"/>
  <c r="H41" i="2"/>
  <c r="G41" i="2"/>
  <c r="F41" i="2"/>
  <c r="H41" i="3"/>
  <c r="G41" i="3"/>
  <c r="F41" i="3"/>
  <c r="H41" i="4"/>
  <c r="G41" i="4"/>
  <c r="F41" i="4"/>
  <c r="H41" i="5"/>
  <c r="G41" i="5"/>
  <c r="F41" i="5"/>
  <c r="H41" i="6"/>
  <c r="G41" i="6"/>
  <c r="F41" i="6"/>
  <c r="H41" i="7"/>
  <c r="G41" i="7"/>
  <c r="F41" i="7"/>
  <c r="H41" i="8"/>
  <c r="G41" i="8"/>
  <c r="F41" i="8"/>
  <c r="H41" i="9"/>
  <c r="G41" i="9"/>
  <c r="F41" i="9"/>
  <c r="H41" i="10"/>
  <c r="G41" i="10"/>
  <c r="F41" i="10"/>
  <c r="H41" i="11"/>
  <c r="G41" i="11"/>
  <c r="F41" i="11"/>
  <c r="H41" i="12"/>
  <c r="G41" i="12"/>
  <c r="F41" i="12"/>
  <c r="H41" i="13"/>
  <c r="G41" i="13"/>
  <c r="F41" i="13"/>
  <c r="H41" i="14"/>
  <c r="G41" i="14"/>
  <c r="F41" i="14"/>
  <c r="H41" i="15"/>
  <c r="G41" i="15"/>
  <c r="F41" i="15"/>
  <c r="H41" i="16"/>
  <c r="G41" i="16"/>
  <c r="F41" i="16"/>
  <c r="H41" i="17"/>
  <c r="G41" i="17"/>
  <c r="F41" i="17"/>
  <c r="H41" i="18"/>
  <c r="G41" i="18"/>
  <c r="F41" i="18"/>
  <c r="H41" i="19"/>
  <c r="G41" i="19"/>
  <c r="F41" i="19"/>
  <c r="H41" i="20"/>
  <c r="G41" i="20"/>
  <c r="F41" i="20"/>
  <c r="H41" i="21"/>
  <c r="G41" i="21"/>
  <c r="F41" i="21"/>
  <c r="H41" i="22"/>
  <c r="G41" i="22"/>
  <c r="F41" i="22"/>
  <c r="H41" i="23"/>
  <c r="G41" i="23"/>
  <c r="F41" i="23"/>
  <c r="H41" i="24"/>
  <c r="G41" i="24"/>
  <c r="F41" i="24"/>
  <c r="H41" i="25"/>
  <c r="G41" i="25"/>
  <c r="F41" i="25"/>
  <c r="H41" i="26"/>
  <c r="G41" i="26"/>
  <c r="F41" i="26"/>
  <c r="H41" i="27"/>
  <c r="G41" i="27"/>
  <c r="F41" i="27"/>
  <c r="H41" i="28"/>
  <c r="G41" i="28"/>
  <c r="F41" i="28"/>
  <c r="H41" i="29"/>
  <c r="G41" i="29"/>
  <c r="F41" i="29"/>
  <c r="H41" i="30"/>
  <c r="G41" i="30"/>
  <c r="F41" i="30"/>
  <c r="H41" i="31"/>
  <c r="G41" i="31"/>
  <c r="F41" i="31"/>
  <c r="H41" i="32"/>
  <c r="G41" i="32"/>
  <c r="F41" i="32"/>
  <c r="H41" i="1"/>
  <c r="G41" i="1"/>
  <c r="F41" i="1"/>
  <c r="H33" i="2"/>
  <c r="H43" i="2" s="1"/>
  <c r="G33" i="2"/>
  <c r="G43" i="2" s="1"/>
  <c r="F33" i="2"/>
  <c r="F43" i="2" s="1"/>
  <c r="H33" i="3"/>
  <c r="H43" i="3" s="1"/>
  <c r="G33" i="3"/>
  <c r="G43" i="3" s="1"/>
  <c r="F33" i="3"/>
  <c r="F43" i="3" s="1"/>
  <c r="H33" i="4"/>
  <c r="H43" i="4" s="1"/>
  <c r="G33" i="4"/>
  <c r="G43" i="4" s="1"/>
  <c r="F33" i="4"/>
  <c r="F43" i="4" s="1"/>
  <c r="H33" i="5"/>
  <c r="H43" i="5" s="1"/>
  <c r="G33" i="5"/>
  <c r="G43" i="5" s="1"/>
  <c r="F33" i="5"/>
  <c r="F43" i="5" s="1"/>
  <c r="H33" i="6"/>
  <c r="H43" i="6" s="1"/>
  <c r="G33" i="6"/>
  <c r="G43" i="6" s="1"/>
  <c r="F33" i="6"/>
  <c r="F43" i="6" s="1"/>
  <c r="H33" i="7"/>
  <c r="H43" i="7" s="1"/>
  <c r="G33" i="7"/>
  <c r="F33" i="7"/>
  <c r="H33" i="8"/>
  <c r="H43" i="8" s="1"/>
  <c r="G33" i="8"/>
  <c r="G43" i="8" s="1"/>
  <c r="F33" i="8"/>
  <c r="F43" i="8" s="1"/>
  <c r="H33" i="9"/>
  <c r="H43" i="9" s="1"/>
  <c r="G33" i="9"/>
  <c r="G43" i="9" s="1"/>
  <c r="F33" i="9"/>
  <c r="F43" i="9" s="1"/>
  <c r="H33" i="10"/>
  <c r="H43" i="10" s="1"/>
  <c r="G33" i="10"/>
  <c r="G43" i="10" s="1"/>
  <c r="F33" i="10"/>
  <c r="F43" i="10" s="1"/>
  <c r="H33" i="11"/>
  <c r="H43" i="11" s="1"/>
  <c r="G33" i="11"/>
  <c r="G43" i="11" s="1"/>
  <c r="F33" i="11"/>
  <c r="F43" i="11" s="1"/>
  <c r="H33" i="12"/>
  <c r="H43" i="12" s="1"/>
  <c r="G33" i="12"/>
  <c r="G43" i="12" s="1"/>
  <c r="F33" i="12"/>
  <c r="F43" i="12" s="1"/>
  <c r="H33" i="13"/>
  <c r="H43" i="13" s="1"/>
  <c r="G33" i="13"/>
  <c r="G43" i="13" s="1"/>
  <c r="F33" i="13"/>
  <c r="F43" i="13" s="1"/>
  <c r="H33" i="14"/>
  <c r="H43" i="14" s="1"/>
  <c r="G33" i="14"/>
  <c r="G43" i="14" s="1"/>
  <c r="F33" i="14"/>
  <c r="F43" i="14" s="1"/>
  <c r="H33" i="15"/>
  <c r="H43" i="15" s="1"/>
  <c r="G33" i="15"/>
  <c r="G43" i="15" s="1"/>
  <c r="F33" i="15"/>
  <c r="H33" i="16"/>
  <c r="H43" i="16" s="1"/>
  <c r="G33" i="16"/>
  <c r="G43" i="16" s="1"/>
  <c r="F33" i="16"/>
  <c r="H33" i="17"/>
  <c r="H43" i="17" s="1"/>
  <c r="G33" i="17"/>
  <c r="G43" i="17" s="1"/>
  <c r="F33" i="17"/>
  <c r="F43" i="17" s="1"/>
  <c r="H33" i="18"/>
  <c r="H43" i="18" s="1"/>
  <c r="G33" i="18"/>
  <c r="G43" i="18" s="1"/>
  <c r="F33" i="18"/>
  <c r="F43" i="18" s="1"/>
  <c r="H33" i="19"/>
  <c r="H43" i="19" s="1"/>
  <c r="G33" i="19"/>
  <c r="G43" i="19" s="1"/>
  <c r="F33" i="19"/>
  <c r="H33" i="20"/>
  <c r="H43" i="20" s="1"/>
  <c r="G33" i="20"/>
  <c r="G43" i="20" s="1"/>
  <c r="F33" i="20"/>
  <c r="F43" i="20" s="1"/>
  <c r="H33" i="21"/>
  <c r="H43" i="21" s="1"/>
  <c r="G33" i="21"/>
  <c r="G43" i="21" s="1"/>
  <c r="F33" i="21"/>
  <c r="F43" i="21" s="1"/>
  <c r="H33" i="22"/>
  <c r="H43" i="22" s="1"/>
  <c r="G33" i="22"/>
  <c r="G43" i="22" s="1"/>
  <c r="F33" i="22"/>
  <c r="F43" i="22" s="1"/>
  <c r="H33" i="23"/>
  <c r="H43" i="23" s="1"/>
  <c r="G33" i="23"/>
  <c r="G43" i="23" s="1"/>
  <c r="F33" i="23"/>
  <c r="F43" i="23" s="1"/>
  <c r="H33" i="24"/>
  <c r="H43" i="24" s="1"/>
  <c r="G33" i="24"/>
  <c r="G43" i="24" s="1"/>
  <c r="F33" i="24"/>
  <c r="F43" i="24" s="1"/>
  <c r="H33" i="25"/>
  <c r="H43" i="25" s="1"/>
  <c r="G33" i="25"/>
  <c r="G43" i="25" s="1"/>
  <c r="F33" i="25"/>
  <c r="F43" i="25" s="1"/>
  <c r="H33" i="26"/>
  <c r="H43" i="26" s="1"/>
  <c r="G33" i="26"/>
  <c r="G43" i="26" s="1"/>
  <c r="F33" i="26"/>
  <c r="F43" i="26" s="1"/>
  <c r="H33" i="27"/>
  <c r="H43" i="27" s="1"/>
  <c r="G33" i="27"/>
  <c r="G43" i="27" s="1"/>
  <c r="F33" i="27"/>
  <c r="H33" i="28"/>
  <c r="H43" i="28" s="1"/>
  <c r="G33" i="28"/>
  <c r="G43" i="28" s="1"/>
  <c r="F33" i="28"/>
  <c r="H33" i="29"/>
  <c r="H43" i="29" s="1"/>
  <c r="G33" i="29"/>
  <c r="F33" i="29"/>
  <c r="F43" i="29" s="1"/>
  <c r="H33" i="30"/>
  <c r="H43" i="30" s="1"/>
  <c r="G33" i="30"/>
  <c r="G43" i="30" s="1"/>
  <c r="F33" i="30"/>
  <c r="F43" i="30" s="1"/>
  <c r="H33" i="31"/>
  <c r="H43" i="31" s="1"/>
  <c r="G33" i="31"/>
  <c r="G43" i="31" s="1"/>
  <c r="F33" i="31"/>
  <c r="F43" i="31" s="1"/>
  <c r="H33" i="32"/>
  <c r="H43" i="32" s="1"/>
  <c r="G33" i="32"/>
  <c r="G43" i="32" s="1"/>
  <c r="F33" i="32"/>
  <c r="F43" i="32" s="1"/>
  <c r="H33" i="1"/>
  <c r="H43" i="1" s="1"/>
  <c r="G33" i="1"/>
  <c r="G43" i="1" s="1"/>
  <c r="F33" i="1"/>
  <c r="F43" i="1" s="1"/>
  <c r="H21" i="2"/>
  <c r="G21" i="2"/>
  <c r="F21" i="2"/>
  <c r="H21" i="3"/>
  <c r="G21" i="3"/>
  <c r="F21" i="3"/>
  <c r="H21" i="4"/>
  <c r="G21" i="4"/>
  <c r="F21" i="4"/>
  <c r="H21" i="5"/>
  <c r="G21" i="5"/>
  <c r="F21" i="5"/>
  <c r="H21" i="6"/>
  <c r="G21" i="6"/>
  <c r="F21" i="6"/>
  <c r="H21" i="7"/>
  <c r="G21" i="7"/>
  <c r="F21" i="7"/>
  <c r="H21" i="8"/>
  <c r="G21" i="8"/>
  <c r="F21" i="8"/>
  <c r="H21" i="9"/>
  <c r="G21" i="9"/>
  <c r="F21" i="9"/>
  <c r="H21" i="10"/>
  <c r="G21" i="10"/>
  <c r="F21" i="10"/>
  <c r="H21" i="11"/>
  <c r="G21" i="11"/>
  <c r="F21" i="11"/>
  <c r="H21" i="12"/>
  <c r="G21" i="12"/>
  <c r="F21" i="12"/>
  <c r="H21" i="13"/>
  <c r="G21" i="13"/>
  <c r="F21" i="13"/>
  <c r="H21" i="14"/>
  <c r="G21" i="14"/>
  <c r="F21" i="14"/>
  <c r="H21" i="15"/>
  <c r="G21" i="15"/>
  <c r="F21" i="15"/>
  <c r="H21" i="16"/>
  <c r="G21" i="16"/>
  <c r="F21" i="16"/>
  <c r="H21" i="17"/>
  <c r="G21" i="17"/>
  <c r="F21" i="17"/>
  <c r="H21" i="18"/>
  <c r="G21" i="18"/>
  <c r="F21" i="18"/>
  <c r="H21" i="19"/>
  <c r="G21" i="19"/>
  <c r="F21" i="19"/>
  <c r="H21" i="20"/>
  <c r="G21" i="20"/>
  <c r="F21" i="20"/>
  <c r="H21" i="21"/>
  <c r="G21" i="21"/>
  <c r="F21" i="21"/>
  <c r="H21" i="22"/>
  <c r="G21" i="22"/>
  <c r="F21" i="22"/>
  <c r="H21" i="23"/>
  <c r="G21" i="23"/>
  <c r="F21" i="23"/>
  <c r="H21" i="24"/>
  <c r="G21" i="24"/>
  <c r="F21" i="24"/>
  <c r="H21" i="25"/>
  <c r="G21" i="25"/>
  <c r="F21" i="25"/>
  <c r="H21" i="26"/>
  <c r="G21" i="26"/>
  <c r="F21" i="26"/>
  <c r="H21" i="27"/>
  <c r="G21" i="27"/>
  <c r="F21" i="27"/>
  <c r="H21" i="28"/>
  <c r="G21" i="28"/>
  <c r="F21" i="28"/>
  <c r="H21" i="29"/>
  <c r="G21" i="29"/>
  <c r="F21" i="29"/>
  <c r="H21" i="30"/>
  <c r="G21" i="30"/>
  <c r="F21" i="30"/>
  <c r="H21" i="31"/>
  <c r="G21" i="31"/>
  <c r="F21" i="31"/>
  <c r="H21" i="32"/>
  <c r="G21" i="32"/>
  <c r="F21" i="32"/>
  <c r="H21" i="1"/>
  <c r="G21" i="1"/>
  <c r="F21" i="1"/>
  <c r="H7" i="2"/>
  <c r="H31" i="2" s="1"/>
  <c r="G7" i="2"/>
  <c r="G31" i="2" s="1"/>
  <c r="F7" i="2"/>
  <c r="F31" i="2" s="1"/>
  <c r="H7" i="3"/>
  <c r="H31" i="3" s="1"/>
  <c r="H44" i="3" s="1"/>
  <c r="G7" i="3"/>
  <c r="G31" i="3" s="1"/>
  <c r="F7" i="3"/>
  <c r="F31" i="3" s="1"/>
  <c r="H7" i="4"/>
  <c r="H31" i="4" s="1"/>
  <c r="G7" i="4"/>
  <c r="G31" i="4" s="1"/>
  <c r="G44" i="4" s="1"/>
  <c r="F7" i="4"/>
  <c r="F31" i="4" s="1"/>
  <c r="F44" i="4" s="1"/>
  <c r="H7" i="5"/>
  <c r="H31" i="5" s="1"/>
  <c r="G7" i="5"/>
  <c r="G31" i="5" s="1"/>
  <c r="F7" i="5"/>
  <c r="F31" i="5" s="1"/>
  <c r="H7" i="6"/>
  <c r="H31" i="6" s="1"/>
  <c r="G7" i="6"/>
  <c r="G31" i="6" s="1"/>
  <c r="F7" i="6"/>
  <c r="F31" i="6" s="1"/>
  <c r="H7" i="7"/>
  <c r="H31" i="7" s="1"/>
  <c r="H44" i="7" s="1"/>
  <c r="G7" i="7"/>
  <c r="G31" i="7" s="1"/>
  <c r="F7" i="7"/>
  <c r="F31" i="7" s="1"/>
  <c r="H7" i="8"/>
  <c r="H31" i="8" s="1"/>
  <c r="G7" i="8"/>
  <c r="G31" i="8" s="1"/>
  <c r="G44" i="8" s="1"/>
  <c r="F7" i="8"/>
  <c r="F31" i="8" s="1"/>
  <c r="F44" i="8" s="1"/>
  <c r="H7" i="9"/>
  <c r="H31" i="9" s="1"/>
  <c r="G7" i="9"/>
  <c r="G31" i="9" s="1"/>
  <c r="F7" i="9"/>
  <c r="F31" i="9" s="1"/>
  <c r="H7" i="10"/>
  <c r="H31" i="10" s="1"/>
  <c r="G7" i="10"/>
  <c r="G31" i="10" s="1"/>
  <c r="F7" i="10"/>
  <c r="F31" i="10" s="1"/>
  <c r="H7" i="11"/>
  <c r="H31" i="11" s="1"/>
  <c r="H44" i="11" s="1"/>
  <c r="G7" i="11"/>
  <c r="G31" i="11" s="1"/>
  <c r="F7" i="11"/>
  <c r="F31" i="11" s="1"/>
  <c r="H7" i="12"/>
  <c r="H31" i="12" s="1"/>
  <c r="G7" i="12"/>
  <c r="G31" i="12" s="1"/>
  <c r="G44" i="12" s="1"/>
  <c r="F7" i="12"/>
  <c r="F31" i="12" s="1"/>
  <c r="F44" i="12" s="1"/>
  <c r="H7" i="13"/>
  <c r="H31" i="13" s="1"/>
  <c r="G7" i="13"/>
  <c r="G31" i="13" s="1"/>
  <c r="F7" i="13"/>
  <c r="F31" i="13" s="1"/>
  <c r="H7" i="14"/>
  <c r="H31" i="14" s="1"/>
  <c r="G7" i="14"/>
  <c r="G31" i="14" s="1"/>
  <c r="F7" i="14"/>
  <c r="F31" i="14" s="1"/>
  <c r="H7" i="15"/>
  <c r="H31" i="15" s="1"/>
  <c r="H44" i="15" s="1"/>
  <c r="G7" i="15"/>
  <c r="G31" i="15" s="1"/>
  <c r="F7" i="15"/>
  <c r="F31" i="15" s="1"/>
  <c r="H7" i="16"/>
  <c r="H31" i="16" s="1"/>
  <c r="G7" i="16"/>
  <c r="G31" i="16" s="1"/>
  <c r="G44" i="16" s="1"/>
  <c r="F7" i="16"/>
  <c r="F31" i="16" s="1"/>
  <c r="H7" i="17"/>
  <c r="H31" i="17" s="1"/>
  <c r="G7" i="17"/>
  <c r="G31" i="17" s="1"/>
  <c r="F7" i="17"/>
  <c r="F31" i="17" s="1"/>
  <c r="H7" i="18"/>
  <c r="H31" i="18" s="1"/>
  <c r="G7" i="18"/>
  <c r="G31" i="18" s="1"/>
  <c r="F7" i="18"/>
  <c r="F31" i="18" s="1"/>
  <c r="H7" i="19"/>
  <c r="H31" i="19" s="1"/>
  <c r="H44" i="19" s="1"/>
  <c r="G7" i="19"/>
  <c r="G31" i="19" s="1"/>
  <c r="F7" i="19"/>
  <c r="F31" i="19" s="1"/>
  <c r="H7" i="20"/>
  <c r="H31" i="20" s="1"/>
  <c r="G7" i="20"/>
  <c r="G31" i="20" s="1"/>
  <c r="G44" i="20" s="1"/>
  <c r="F7" i="20"/>
  <c r="F31" i="20" s="1"/>
  <c r="F44" i="20" s="1"/>
  <c r="H7" i="21"/>
  <c r="H31" i="21" s="1"/>
  <c r="G7" i="21"/>
  <c r="G31" i="21" s="1"/>
  <c r="F7" i="21"/>
  <c r="F31" i="21" s="1"/>
  <c r="H7" i="22"/>
  <c r="H31" i="22" s="1"/>
  <c r="G7" i="22"/>
  <c r="G31" i="22" s="1"/>
  <c r="F7" i="22"/>
  <c r="F31" i="22" s="1"/>
  <c r="H7" i="23"/>
  <c r="H31" i="23" s="1"/>
  <c r="H44" i="23" s="1"/>
  <c r="G7" i="23"/>
  <c r="G31" i="23" s="1"/>
  <c r="F7" i="23"/>
  <c r="F31" i="23" s="1"/>
  <c r="H7" i="24"/>
  <c r="H31" i="24" s="1"/>
  <c r="G7" i="24"/>
  <c r="G31" i="24" s="1"/>
  <c r="G44" i="24" s="1"/>
  <c r="F7" i="24"/>
  <c r="F31" i="24" s="1"/>
  <c r="F44" i="24" s="1"/>
  <c r="H7" i="25"/>
  <c r="H31" i="25" s="1"/>
  <c r="G7" i="25"/>
  <c r="G31" i="25" s="1"/>
  <c r="F7" i="25"/>
  <c r="F31" i="25" s="1"/>
  <c r="H7" i="26"/>
  <c r="H31" i="26" s="1"/>
  <c r="G7" i="26"/>
  <c r="G31" i="26" s="1"/>
  <c r="F7" i="26"/>
  <c r="F31" i="26" s="1"/>
  <c r="H7" i="27"/>
  <c r="H31" i="27" s="1"/>
  <c r="G7" i="27"/>
  <c r="G31" i="27" s="1"/>
  <c r="F7" i="27"/>
  <c r="F31" i="27" s="1"/>
  <c r="H7" i="28"/>
  <c r="H31" i="28" s="1"/>
  <c r="G7" i="28"/>
  <c r="G31" i="28" s="1"/>
  <c r="G44" i="28" s="1"/>
  <c r="F7" i="28"/>
  <c r="F31" i="28" s="1"/>
  <c r="H7" i="29"/>
  <c r="H31" i="29" s="1"/>
  <c r="G7" i="29"/>
  <c r="G31" i="29" s="1"/>
  <c r="F7" i="29"/>
  <c r="F31" i="29" s="1"/>
  <c r="H7" i="30"/>
  <c r="H31" i="30" s="1"/>
  <c r="G7" i="30"/>
  <c r="G31" i="30" s="1"/>
  <c r="F7" i="30"/>
  <c r="F31" i="30" s="1"/>
  <c r="H7" i="31"/>
  <c r="H31" i="31" s="1"/>
  <c r="H44" i="31" s="1"/>
  <c r="G7" i="31"/>
  <c r="G31" i="31" s="1"/>
  <c r="F7" i="31"/>
  <c r="F31" i="31" s="1"/>
  <c r="H7" i="32"/>
  <c r="H31" i="32" s="1"/>
  <c r="G7" i="32"/>
  <c r="G31" i="32" s="1"/>
  <c r="G44" i="32" s="1"/>
  <c r="F7" i="32"/>
  <c r="F31" i="32" s="1"/>
  <c r="F44" i="32" s="1"/>
  <c r="H7" i="1"/>
  <c r="H31" i="1" s="1"/>
  <c r="G7" i="1"/>
  <c r="G31" i="1" s="1"/>
  <c r="F7" i="1"/>
  <c r="F31" i="1" s="1"/>
  <c r="F46" i="29" l="1"/>
  <c r="F119" i="29" s="1"/>
  <c r="F46" i="13"/>
  <c r="F119" i="13" s="1"/>
  <c r="G46" i="15"/>
  <c r="G119" i="15" s="1"/>
  <c r="F46" i="15"/>
  <c r="F119" i="15" s="1"/>
  <c r="G44" i="19"/>
  <c r="H46" i="18"/>
  <c r="H119" i="18" s="1"/>
  <c r="F46" i="25"/>
  <c r="F119" i="25" s="1"/>
  <c r="F46" i="21"/>
  <c r="F119" i="21" s="1"/>
  <c r="H46" i="2"/>
  <c r="H119" i="2" s="1"/>
  <c r="G44" i="27"/>
  <c r="F46" i="22"/>
  <c r="F119" i="22" s="1"/>
  <c r="F46" i="9"/>
  <c r="F119" i="9" s="1"/>
  <c r="F46" i="5"/>
  <c r="F119" i="5" s="1"/>
  <c r="F46" i="17"/>
  <c r="F119" i="17" s="1"/>
  <c r="G44" i="31"/>
  <c r="F44" i="28"/>
  <c r="G44" i="23"/>
  <c r="G44" i="15"/>
  <c r="G44" i="7"/>
  <c r="H46" i="30"/>
  <c r="H119" i="30" s="1"/>
  <c r="H46" i="25"/>
  <c r="H119" i="25" s="1"/>
  <c r="G46" i="25"/>
  <c r="G119" i="25" s="1"/>
  <c r="F46" i="6"/>
  <c r="F119" i="6" s="1"/>
  <c r="H46" i="26"/>
  <c r="H119" i="26" s="1"/>
  <c r="H46" i="22"/>
  <c r="H119" i="22" s="1"/>
  <c r="H46" i="14"/>
  <c r="H119" i="14" s="1"/>
  <c r="H46" i="9"/>
  <c r="H119" i="9" s="1"/>
  <c r="G46" i="9"/>
  <c r="G119" i="9" s="1"/>
  <c r="G44" i="11"/>
  <c r="G44" i="3"/>
  <c r="F43" i="16"/>
  <c r="F44" i="16" s="1"/>
  <c r="H44" i="27"/>
  <c r="H46" i="28"/>
  <c r="H119" i="28" s="1"/>
  <c r="H46" i="10"/>
  <c r="H119" i="10" s="1"/>
  <c r="H46" i="6"/>
  <c r="H119" i="6" s="1"/>
  <c r="F46" i="1"/>
  <c r="F119" i="1" s="1"/>
  <c r="H46" i="32"/>
  <c r="H119" i="32" s="1"/>
  <c r="G46" i="31"/>
  <c r="G119" i="31" s="1"/>
  <c r="F46" i="31"/>
  <c r="F119" i="31" s="1"/>
  <c r="F46" i="12"/>
  <c r="F119" i="12" s="1"/>
  <c r="H46" i="12"/>
  <c r="H119" i="12" s="1"/>
  <c r="F46" i="32"/>
  <c r="F119" i="32" s="1"/>
  <c r="H46" i="29"/>
  <c r="H119" i="29" s="1"/>
  <c r="G46" i="29"/>
  <c r="G119" i="29" s="1"/>
  <c r="F46" i="26"/>
  <c r="F119" i="26" s="1"/>
  <c r="F46" i="23"/>
  <c r="F119" i="23" s="1"/>
  <c r="G46" i="19"/>
  <c r="G119" i="19" s="1"/>
  <c r="F46" i="19"/>
  <c r="F119" i="19" s="1"/>
  <c r="H46" i="16"/>
  <c r="H119" i="16" s="1"/>
  <c r="G46" i="13"/>
  <c r="G119" i="13" s="1"/>
  <c r="F46" i="10"/>
  <c r="F119" i="10" s="1"/>
  <c r="G46" i="3"/>
  <c r="G119" i="3" s="1"/>
  <c r="F46" i="3"/>
  <c r="F119" i="3" s="1"/>
  <c r="G46" i="32"/>
  <c r="G119" i="32" s="1"/>
  <c r="G46" i="26"/>
  <c r="G119" i="26" s="1"/>
  <c r="H46" i="19"/>
  <c r="H119" i="19" s="1"/>
  <c r="G46" i="16"/>
  <c r="G119" i="16" s="1"/>
  <c r="G46" i="10"/>
  <c r="G119" i="10" s="1"/>
  <c r="H46" i="3"/>
  <c r="H119" i="3" s="1"/>
  <c r="H46" i="1"/>
  <c r="H119" i="1" s="1"/>
  <c r="H46" i="31"/>
  <c r="H119" i="31" s="1"/>
  <c r="G46" i="28"/>
  <c r="G119" i="28" s="1"/>
  <c r="G46" i="22"/>
  <c r="G119" i="22" s="1"/>
  <c r="H46" i="15"/>
  <c r="H119" i="15" s="1"/>
  <c r="G46" i="12"/>
  <c r="G119" i="12" s="1"/>
  <c r="G46" i="6"/>
  <c r="G119" i="6" s="1"/>
  <c r="G46" i="27"/>
  <c r="G119" i="27" s="1"/>
  <c r="F46" i="27"/>
  <c r="F119" i="27" s="1"/>
  <c r="F46" i="24"/>
  <c r="F119" i="24" s="1"/>
  <c r="H46" i="21"/>
  <c r="H119" i="21" s="1"/>
  <c r="G46" i="21"/>
  <c r="G119" i="21" s="1"/>
  <c r="F46" i="18"/>
  <c r="F119" i="18" s="1"/>
  <c r="G46" i="11"/>
  <c r="G119" i="11" s="1"/>
  <c r="F46" i="11"/>
  <c r="F119" i="11" s="1"/>
  <c r="F46" i="8"/>
  <c r="F119" i="8" s="1"/>
  <c r="H46" i="8"/>
  <c r="H119" i="8" s="1"/>
  <c r="H46" i="5"/>
  <c r="H119" i="5" s="1"/>
  <c r="G46" i="5"/>
  <c r="G119" i="5" s="1"/>
  <c r="F46" i="2"/>
  <c r="F119" i="2" s="1"/>
  <c r="H46" i="27"/>
  <c r="H119" i="27" s="1"/>
  <c r="G46" i="24"/>
  <c r="G119" i="24" s="1"/>
  <c r="G46" i="18"/>
  <c r="G119" i="18" s="1"/>
  <c r="F46" i="16"/>
  <c r="F119" i="16" s="1"/>
  <c r="H46" i="13"/>
  <c r="H119" i="13" s="1"/>
  <c r="H46" i="11"/>
  <c r="H119" i="11" s="1"/>
  <c r="G46" i="8"/>
  <c r="G119" i="8" s="1"/>
  <c r="G46" i="2"/>
  <c r="G119" i="2" s="1"/>
  <c r="H46" i="24"/>
  <c r="H119" i="24" s="1"/>
  <c r="G46" i="23"/>
  <c r="G119" i="23" s="1"/>
  <c r="F46" i="20"/>
  <c r="F119" i="20" s="1"/>
  <c r="H46" i="20"/>
  <c r="H119" i="20" s="1"/>
  <c r="H46" i="17"/>
  <c r="H119" i="17" s="1"/>
  <c r="G46" i="17"/>
  <c r="G119" i="17" s="1"/>
  <c r="F46" i="14"/>
  <c r="F119" i="14" s="1"/>
  <c r="G46" i="7"/>
  <c r="G119" i="7" s="1"/>
  <c r="F46" i="7"/>
  <c r="F119" i="7" s="1"/>
  <c r="F46" i="4"/>
  <c r="F119" i="4" s="1"/>
  <c r="H46" i="4"/>
  <c r="H119" i="4" s="1"/>
  <c r="G46" i="1"/>
  <c r="G119" i="1" s="1"/>
  <c r="F46" i="30"/>
  <c r="F119" i="30" s="1"/>
  <c r="G46" i="30"/>
  <c r="G119" i="30" s="1"/>
  <c r="F46" i="28"/>
  <c r="F119" i="28" s="1"/>
  <c r="H46" i="23"/>
  <c r="H119" i="23" s="1"/>
  <c r="G46" i="20"/>
  <c r="G119" i="20" s="1"/>
  <c r="G46" i="14"/>
  <c r="G119" i="14" s="1"/>
  <c r="H46" i="7"/>
  <c r="H119" i="7" s="1"/>
  <c r="G46" i="4"/>
  <c r="G119" i="4" s="1"/>
  <c r="F44" i="14"/>
  <c r="H44" i="17"/>
  <c r="F44" i="30"/>
  <c r="G44" i="9"/>
  <c r="H44" i="14"/>
  <c r="H44" i="20"/>
  <c r="H44" i="25"/>
  <c r="G44" i="1"/>
  <c r="F44" i="22"/>
  <c r="H44" i="4"/>
  <c r="G44" i="22"/>
  <c r="H44" i="30"/>
  <c r="H44" i="6"/>
  <c r="F44" i="18"/>
  <c r="F44" i="2"/>
  <c r="G44" i="17"/>
  <c r="G44" i="14"/>
  <c r="H44" i="32"/>
  <c r="F44" i="10"/>
  <c r="H44" i="29"/>
  <c r="G44" i="26"/>
  <c r="H44" i="21"/>
  <c r="G44" i="18"/>
  <c r="H44" i="13"/>
  <c r="G44" i="10"/>
  <c r="H44" i="5"/>
  <c r="G44" i="2"/>
  <c r="G44" i="25"/>
  <c r="H44" i="12"/>
  <c r="G44" i="30"/>
  <c r="G44" i="6"/>
  <c r="H44" i="22"/>
  <c r="F44" i="26"/>
  <c r="H44" i="8"/>
  <c r="H44" i="26"/>
  <c r="H44" i="18"/>
  <c r="H44" i="10"/>
  <c r="H44" i="2"/>
  <c r="H44" i="28"/>
  <c r="F44" i="6"/>
  <c r="H44" i="1"/>
  <c r="H44" i="9"/>
  <c r="H44" i="24"/>
  <c r="H44" i="16"/>
  <c r="F44" i="1"/>
  <c r="F44" i="25"/>
  <c r="F44" i="17"/>
  <c r="F44" i="9"/>
  <c r="F44" i="29"/>
  <c r="G44" i="21"/>
  <c r="F44" i="23"/>
  <c r="F44" i="11"/>
  <c r="G44" i="29"/>
  <c r="F44" i="31"/>
  <c r="F44" i="21"/>
  <c r="F44" i="5"/>
  <c r="G44" i="5"/>
  <c r="F44" i="13"/>
  <c r="F44" i="27"/>
  <c r="F44" i="15"/>
  <c r="F44" i="3"/>
  <c r="G44" i="13"/>
  <c r="F44" i="19"/>
  <c r="F44" i="7"/>
</calcChain>
</file>

<file path=xl/sharedStrings.xml><?xml version="1.0" encoding="utf-8"?>
<sst xmlns="http://schemas.openxmlformats.org/spreadsheetml/2006/main" count="1894" uniqueCount="84">
  <si>
    <t>LOCAL GOVERNMENT MTEF ALLOCATIONS: 2026/27 - 2028/29</t>
  </si>
  <si>
    <t/>
  </si>
  <si>
    <t xml:space="preserve">
Summary</t>
  </si>
  <si>
    <t>2026/27
 R thousands</t>
  </si>
  <si>
    <t>2027/28
 R thousands</t>
  </si>
  <si>
    <t>2028/29
 R thousands</t>
  </si>
  <si>
    <t>Direct transfers</t>
  </si>
  <si>
    <t/>
  </si>
  <si>
    <t>Equitable share and related</t>
  </si>
  <si>
    <t>Fuel levy sharing</t>
  </si>
  <si>
    <t>Infrastructure</t>
  </si>
  <si>
    <t>Municipal infrastructure grant</t>
  </si>
  <si>
    <t>Urban settlement development grant</t>
  </si>
  <si>
    <t>Public transport network grant</t>
  </si>
  <si>
    <t>Integrated national electrification programme (municipal) grant</t>
  </si>
  <si>
    <t>Neighbourhood development partnership grant (capital grant)</t>
  </si>
  <si>
    <t>Urban development financing grant</t>
  </si>
  <si>
    <t>Rural roads assets management systems grant</t>
  </si>
  <si>
    <t>Integrated city development grant</t>
  </si>
  <si>
    <t>Regional bulk infrastructure grant</t>
  </si>
  <si>
    <t>Water services infrastructure grant</t>
  </si>
  <si>
    <t>Municipal disaster recovery grant</t>
  </si>
  <si>
    <t>Integrated urban development grant</t>
  </si>
  <si>
    <t>Informal settlements upgrading partnership grant</t>
  </si>
  <si>
    <t>Capacity building and other current transfers</t>
  </si>
  <si>
    <t>Local government financial management grant</t>
  </si>
  <si>
    <t>Municipal systems improvements grant</t>
  </si>
  <si>
    <t>Expanded public works programme integrated grant for municipalities</t>
  </si>
  <si>
    <t>Infrastructure skills development grant</t>
  </si>
  <si>
    <t>Municpal emergency housing grant</t>
  </si>
  <si>
    <t>Energy efficiency and demand side management grant</t>
  </si>
  <si>
    <t>Municipal disaster relief grant</t>
  </si>
  <si>
    <t>Programme and project preperation support grant</t>
  </si>
  <si>
    <t>Municipal demarcation transition grant</t>
  </si>
  <si>
    <t>Sub total direct transfers</t>
  </si>
  <si>
    <t>Indirect transfers</t>
  </si>
  <si>
    <t>Infrastructure transfers</t>
  </si>
  <si>
    <t>Integrated national electrification programme (Eskom) grant</t>
  </si>
  <si>
    <t>Neighbourhood development partnership grant (technical assistance)</t>
  </si>
  <si>
    <t>Rural households infrastructure grant</t>
  </si>
  <si>
    <t>Smart meter grant</t>
  </si>
  <si>
    <t>Sub total indirect transfers</t>
  </si>
  <si>
    <t>Total</t>
  </si>
  <si>
    <t xml:space="preserve">
C DC45   John Taolo Gaetsewe</t>
  </si>
  <si>
    <t xml:space="preserve"> </t>
  </si>
  <si>
    <t xml:space="preserve">  Breakdown of Equitable Share for district municipalities authorised for services</t>
  </si>
  <si>
    <t xml:space="preserve">       Refuse</t>
  </si>
  <si>
    <t>NC451  : Joe Morolong</t>
  </si>
  <si>
    <t xml:space="preserve">
C DC6    Namakwa</t>
  </si>
  <si>
    <t xml:space="preserve">
C DC7    Pixley Ka Seme (NC)</t>
  </si>
  <si>
    <t xml:space="preserve">
C DC8    Z F Mgcawu</t>
  </si>
  <si>
    <t xml:space="preserve">
C DC9    Frances Baard</t>
  </si>
  <si>
    <t xml:space="preserve">
B NC061  Richtersveld</t>
  </si>
  <si>
    <t xml:space="preserve">
B NC062  Nama Khoi</t>
  </si>
  <si>
    <t xml:space="preserve">
B NC064  Kamiesberg</t>
  </si>
  <si>
    <t xml:space="preserve">
B NC065  Hantam</t>
  </si>
  <si>
    <t xml:space="preserve">
B NC066  Karoo Hoogland</t>
  </si>
  <si>
    <t xml:space="preserve">
B NC067  Khai-Ma</t>
  </si>
  <si>
    <t xml:space="preserve">
B NC071  Ubuntu</t>
  </si>
  <si>
    <t xml:space="preserve">
B NC072  Umsobomvu</t>
  </si>
  <si>
    <t xml:space="preserve">
B NC073  Emthanjeni</t>
  </si>
  <si>
    <t xml:space="preserve">
B NC074  Kareeberg</t>
  </si>
  <si>
    <t xml:space="preserve">
B NC075  Renosterberg</t>
  </si>
  <si>
    <t xml:space="preserve">
B NC076  Thembelihle</t>
  </si>
  <si>
    <t xml:space="preserve">
B NC077  Siyathemba</t>
  </si>
  <si>
    <t xml:space="preserve">
B NC078  Siyancuma</t>
  </si>
  <si>
    <t xml:space="preserve">
B NC082  !Kai! Garib</t>
  </si>
  <si>
    <t xml:space="preserve">
B NC084  !Kheis</t>
  </si>
  <si>
    <t xml:space="preserve">
B NC085  Tsantsabane</t>
  </si>
  <si>
    <t xml:space="preserve">
B NC086  Kgatelopele</t>
  </si>
  <si>
    <t xml:space="preserve">
B NC087  Dawid Kruiper</t>
  </si>
  <si>
    <t xml:space="preserve">
B NC091  Sol Plaatje</t>
  </si>
  <si>
    <t xml:space="preserve">
B NC092  Dikgatlong</t>
  </si>
  <si>
    <t xml:space="preserve">
B NC093  Magareng</t>
  </si>
  <si>
    <t xml:space="preserve">
B NC094  Phokwane</t>
  </si>
  <si>
    <t xml:space="preserve">
B NC451  Joe Morolong</t>
  </si>
  <si>
    <t xml:space="preserve">
B NC452  Ga-Segonyana</t>
  </si>
  <si>
    <t xml:space="preserve">
B NC453  Gamagara</t>
  </si>
  <si>
    <t>Transfers from Provincial Departments</t>
  </si>
  <si>
    <t>Municipal Allocations from Provincial Departments</t>
  </si>
  <si>
    <t>of which</t>
  </si>
  <si>
    <t>Total: Transfers from Provincial Departments</t>
  </si>
  <si>
    <t>Sports, Arts and Culture</t>
  </si>
  <si>
    <t>Liabrary Services Transfers to Municipalities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</si>
</sst>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_(* #,##0,_);_(* \(#,##0,\);_(* &quot;- &quot;?_);_(@_)"/>
  </numFmts>
  <fonts count="12" x14ac:knownFonts="1">
    <font>
      <sz val="10"/>
      <color rgb="FF000000"/>
      <name val="ARIAL"/>
    </font>
    <font>
      <b/>
      <sz val="10"/>
      <color rgb="FF000000"/>
      <name val="ARIAL"/>
    </font>
    <font>
      <b/>
      <sz val="12"/>
      <color indexed="8"/>
      <name val="ARIAL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1"/>
      <color indexed="8"/>
      <name val="Arial Narrow"/>
      <family val="2"/>
    </font>
    <font>
      <b/>
      <sz val="11"/>
      <color indexed="8"/>
      <name val="ARIAL NARROW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 indent="1"/>
    </xf>
    <xf numFmtId="165" fontId="5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center" indent="2"/>
    </xf>
    <xf numFmtId="165" fontId="10" fillId="0" borderId="5" xfId="0" applyNumberFormat="1" applyFont="1" applyBorder="1" applyAlignment="1">
      <alignment horizontal="right" vertical="center"/>
    </xf>
    <xf numFmtId="165" fontId="10" fillId="0" borderId="6" xfId="0" applyNumberFormat="1" applyFont="1" applyBorder="1" applyAlignment="1">
      <alignment horizontal="right" vertical="center"/>
    </xf>
    <xf numFmtId="165" fontId="10" fillId="0" borderId="7" xfId="0" applyNumberFormat="1" applyFont="1" applyBorder="1" applyAlignment="1">
      <alignment horizontal="right" vertical="center"/>
    </xf>
    <xf numFmtId="165" fontId="10" fillId="0" borderId="8" xfId="0" applyNumberFormat="1" applyFont="1" applyBorder="1" applyAlignment="1">
      <alignment horizontal="right" vertical="center"/>
    </xf>
    <xf numFmtId="165" fontId="10" fillId="0" borderId="0" xfId="0" applyNumberFormat="1" applyFont="1" applyAlignment="1">
      <alignment horizontal="right" vertical="center"/>
    </xf>
    <xf numFmtId="165" fontId="10" fillId="0" borderId="9" xfId="0" applyNumberFormat="1" applyFont="1" applyBorder="1" applyAlignment="1">
      <alignment horizontal="right" vertical="center"/>
    </xf>
    <xf numFmtId="165" fontId="10" fillId="0" borderId="10" xfId="0" applyNumberFormat="1" applyFont="1" applyBorder="1" applyAlignment="1">
      <alignment horizontal="right" vertical="center"/>
    </xf>
    <xf numFmtId="165" fontId="10" fillId="0" borderId="11" xfId="0" applyNumberFormat="1" applyFont="1" applyBorder="1" applyAlignment="1">
      <alignment horizontal="right" vertical="center"/>
    </xf>
    <xf numFmtId="165" fontId="10" fillId="0" borderId="12" xfId="0" applyNumberFormat="1" applyFont="1" applyBorder="1" applyAlignment="1">
      <alignment horizontal="right" vertical="center"/>
    </xf>
    <xf numFmtId="165" fontId="0" fillId="0" borderId="0" xfId="0" applyNumberFormat="1" applyAlignment="1">
      <alignment horizontal="right"/>
    </xf>
    <xf numFmtId="0" fontId="5" fillId="0" borderId="3" xfId="0" applyFont="1" applyBorder="1" applyAlignment="1">
      <alignment horizontal="left" vertical="center" indent="1"/>
    </xf>
    <xf numFmtId="165" fontId="5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0" fontId="4" fillId="0" borderId="2" xfId="0" applyFont="1" applyBorder="1" applyAlignment="1">
      <alignment horizontal="left" wrapText="1" indent="1"/>
    </xf>
    <xf numFmtId="164" fontId="5" fillId="0" borderId="2" xfId="0" quotePrefix="1" applyNumberFormat="1" applyFont="1" applyBorder="1" applyAlignment="1">
      <alignment horizontal="center" vertical="top" wrapText="1"/>
    </xf>
    <xf numFmtId="0" fontId="6" fillId="0" borderId="0" xfId="0" applyFont="1" applyAlignment="1">
      <alignment wrapText="1"/>
    </xf>
    <xf numFmtId="165" fontId="7" fillId="0" borderId="0" xfId="0" applyNumberFormat="1" applyFont="1" applyAlignment="1">
      <alignment horizontal="right" wrapText="1"/>
    </xf>
    <xf numFmtId="0" fontId="8" fillId="0" borderId="0" xfId="0" applyFont="1" applyAlignment="1">
      <alignment wrapText="1"/>
    </xf>
    <xf numFmtId="165" fontId="5" fillId="0" borderId="0" xfId="0" applyNumberFormat="1" applyFont="1" applyAlignment="1">
      <alignment vertical="center"/>
    </xf>
    <xf numFmtId="0" fontId="9" fillId="0" borderId="0" xfId="0" applyFont="1" applyAlignment="1">
      <alignment wrapText="1"/>
    </xf>
    <xf numFmtId="165" fontId="10" fillId="0" borderId="0" xfId="0" applyNumberFormat="1" applyFont="1" applyAlignment="1">
      <alignment horizontal="right"/>
    </xf>
    <xf numFmtId="165" fontId="10" fillId="0" borderId="0" xfId="0" applyNumberFormat="1" applyFont="1"/>
    <xf numFmtId="0" fontId="6" fillId="0" borderId="3" xfId="0" applyFont="1" applyBorder="1" applyAlignment="1">
      <alignment wrapText="1"/>
    </xf>
    <xf numFmtId="165" fontId="5" fillId="0" borderId="0" xfId="0" applyNumberFormat="1" applyFont="1" applyAlignment="1">
      <alignment horizontal="right"/>
    </xf>
    <xf numFmtId="165" fontId="5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wrapText="1"/>
    </xf>
    <xf numFmtId="165" fontId="5" fillId="0" borderId="4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 indent="2"/>
    </xf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1" fillId="0" borderId="0" xfId="0" applyFont="1" applyAlignment="1">
      <alignment wrapText="1"/>
    </xf>
    <xf numFmtId="165" fontId="0" fillId="0" borderId="0" xfId="0" applyNumberFormat="1"/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E1:H250"/>
  <sheetViews>
    <sheetView showGridLines="0" tabSelected="1" zoomScale="70" zoomScaleNormal="70" workbookViewId="0">
      <selection activeCell="K3" sqref="K3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2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2763945000</v>
      </c>
      <c r="G5" s="3">
        <v>2851359000</v>
      </c>
      <c r="H5" s="3">
        <v>2961727000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1696605000</v>
      </c>
      <c r="G7" s="23">
        <f>SUM(G8:G20)</f>
        <v>1581944000</v>
      </c>
      <c r="H7" s="23">
        <f>SUM(H8:H20)</f>
        <v>1383963000</v>
      </c>
    </row>
    <row r="8" spans="5:8" ht="13" x14ac:dyDescent="0.3">
      <c r="E8" s="24" t="s">
        <v>11</v>
      </c>
      <c r="F8" s="9">
        <v>478161000</v>
      </c>
      <c r="G8" s="9">
        <v>514607000</v>
      </c>
      <c r="H8" s="9">
        <v>527715000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137426000</v>
      </c>
      <c r="G11" s="9">
        <v>124313000</v>
      </c>
      <c r="H11" s="9">
        <v>130050000</v>
      </c>
    </row>
    <row r="12" spans="5:8" ht="13" x14ac:dyDescent="0.3">
      <c r="E12" s="24" t="s">
        <v>15</v>
      </c>
      <c r="F12" s="9">
        <v>40146000</v>
      </c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>
        <v>16203000</v>
      </c>
      <c r="G14" s="25">
        <v>16850000</v>
      </c>
      <c r="H14" s="25">
        <v>17373000</v>
      </c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>
        <v>579000000</v>
      </c>
      <c r="G16" s="9">
        <v>490000000</v>
      </c>
      <c r="H16" s="9">
        <v>254000000</v>
      </c>
    </row>
    <row r="17" spans="5:8" ht="13" x14ac:dyDescent="0.3">
      <c r="E17" s="24" t="s">
        <v>20</v>
      </c>
      <c r="F17" s="9">
        <v>355548000</v>
      </c>
      <c r="G17" s="9">
        <v>368426000</v>
      </c>
      <c r="H17" s="9">
        <v>384971000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>
        <v>90121000</v>
      </c>
      <c r="G19" s="9">
        <v>67748000</v>
      </c>
      <c r="H19" s="9">
        <v>69854000</v>
      </c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125925000</v>
      </c>
      <c r="G21" s="3">
        <f>SUM(G22:G30)</f>
        <v>92100000</v>
      </c>
      <c r="H21" s="3">
        <f>SUM(H22:H30)</f>
        <v>93100000</v>
      </c>
    </row>
    <row r="22" spans="5:8" ht="13" x14ac:dyDescent="0.3">
      <c r="E22" s="24" t="s">
        <v>25</v>
      </c>
      <c r="F22" s="25">
        <v>79000000</v>
      </c>
      <c r="G22" s="25">
        <v>81100000</v>
      </c>
      <c r="H22" s="25">
        <v>82600000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36925000</v>
      </c>
      <c r="G24" s="9"/>
      <c r="H24" s="9"/>
    </row>
    <row r="25" spans="5:8" ht="13" x14ac:dyDescent="0.3">
      <c r="E25" s="24" t="s">
        <v>28</v>
      </c>
      <c r="F25" s="9">
        <v>10000000</v>
      </c>
      <c r="G25" s="9">
        <v>11000000</v>
      </c>
      <c r="H25" s="9">
        <v>10500000</v>
      </c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4586475000</v>
      </c>
      <c r="G31" s="16">
        <f>+G5+G6+G7+G21</f>
        <v>4525403000</v>
      </c>
      <c r="H31" s="16">
        <f>+H5+H6+H7+H21</f>
        <v>4438790000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269768000</v>
      </c>
      <c r="G33" s="3">
        <f>SUM(G34:G40)</f>
        <v>150999000</v>
      </c>
      <c r="H33" s="3">
        <f>SUM(H34:H40)</f>
        <v>161879000</v>
      </c>
    </row>
    <row r="34" spans="5:8" ht="13" x14ac:dyDescent="0.3">
      <c r="E34" s="24" t="s">
        <v>19</v>
      </c>
      <c r="F34" s="9">
        <v>105000000</v>
      </c>
      <c r="G34" s="9">
        <v>80000000</v>
      </c>
      <c r="H34" s="9">
        <v>83592000</v>
      </c>
    </row>
    <row r="35" spans="5:8" ht="13" x14ac:dyDescent="0.3">
      <c r="E35" s="24" t="s">
        <v>37</v>
      </c>
      <c r="F35" s="9">
        <v>41564000</v>
      </c>
      <c r="G35" s="9">
        <v>66949000</v>
      </c>
      <c r="H35" s="9">
        <v>78287000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>
        <v>14500000</v>
      </c>
      <c r="G38" s="9">
        <v>4050000</v>
      </c>
      <c r="H38" s="9"/>
    </row>
    <row r="39" spans="5:8" ht="13" x14ac:dyDescent="0.3">
      <c r="E39" s="24" t="s">
        <v>11</v>
      </c>
      <c r="F39" s="9">
        <v>42704000</v>
      </c>
      <c r="G39" s="9"/>
      <c r="H39" s="9"/>
    </row>
    <row r="40" spans="5:8" ht="13" x14ac:dyDescent="0.3">
      <c r="E40" s="24" t="s">
        <v>40</v>
      </c>
      <c r="F40" s="9">
        <v>66000000</v>
      </c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269768000</v>
      </c>
      <c r="G43" s="29">
        <f>+G33+G41</f>
        <v>150999000</v>
      </c>
      <c r="H43" s="29">
        <f>+H33+H41</f>
        <v>161879000</v>
      </c>
    </row>
    <row r="44" spans="5:8" ht="14" x14ac:dyDescent="0.3">
      <c r="E44" s="30" t="s">
        <v>42</v>
      </c>
      <c r="F44" s="31">
        <f>+F31+F43</f>
        <v>4856243000</v>
      </c>
      <c r="G44" s="31">
        <f>+G31+G43</f>
        <v>4676402000</v>
      </c>
      <c r="H44" s="31">
        <f>+H31+H43</f>
        <v>4600669000</v>
      </c>
    </row>
    <row r="45" spans="5:8" ht="13" x14ac:dyDescent="0.25">
      <c r="E45" s="2" t="s">
        <v>78</v>
      </c>
      <c r="F45" s="3"/>
      <c r="G45" s="3"/>
      <c r="H45" s="3"/>
    </row>
    <row r="46" spans="5:8" ht="13" x14ac:dyDescent="0.25">
      <c r="E46" s="2" t="s">
        <v>79</v>
      </c>
      <c r="F46" s="23">
        <f>SUM(F48+F54+F60+F66+F72+F78+F84+F90+F96+F102+F108+F114)</f>
        <v>46000000</v>
      </c>
      <c r="G46" s="23">
        <f>SUM(G48+G54+G60+G66+G72+G78+G84+G90+G96+G102+G108+G114)</f>
        <v>47522000</v>
      </c>
      <c r="H46" s="23">
        <f>SUM(H48+H54+H60+H66+H72+H78+H84+H90+H96+H102+H108+H114)</f>
        <v>48994000</v>
      </c>
    </row>
    <row r="47" spans="5:8" ht="13" x14ac:dyDescent="0.25">
      <c r="E47" s="32" t="s">
        <v>80</v>
      </c>
      <c r="F47" s="3"/>
      <c r="G47" s="3"/>
      <c r="H47" s="3"/>
    </row>
    <row r="48" spans="5:8" ht="13" x14ac:dyDescent="0.25">
      <c r="E48" s="2" t="s">
        <v>82</v>
      </c>
      <c r="F48" s="3">
        <f>SUM(F49:F52)</f>
        <v>46000000</v>
      </c>
      <c r="G48" s="3">
        <f>SUM(G49:G52)</f>
        <v>47522000</v>
      </c>
      <c r="H48" s="3">
        <f>SUM(H49:H52)</f>
        <v>48994000</v>
      </c>
    </row>
    <row r="49" spans="5:8" x14ac:dyDescent="0.25">
      <c r="E49" s="4" t="s">
        <v>83</v>
      </c>
      <c r="F49" s="5">
        <f>'DC45'!F49+'DC6'!F49+'DC7'!F49+'DC8'!F49+'DC9'!F49+'NC061'!F49+'NC062'!F49+'NC064'!F49+'NC065'!F49+'NC066'!F49+'NC067'!F49+'NC071'!F49+'NC072'!F49+'NC073'!F49+'NC074'!F49+'NC075'!F49+'NC076'!F49+'NC077'!F49+'NC078'!F49+'NC082'!F49+'NC084'!F49+'NC085'!F49+'NC086'!F49+'NC087'!F49+'NC091'!F49+'NC092'!F49+'NC093'!F49+'NC094'!F49+'NC451'!F49+'NC452'!F49+'NC453'!F49</f>
        <v>46000000</v>
      </c>
      <c r="G49" s="6">
        <f>'DC45'!G49+'DC6'!G49+'DC7'!G49+'DC8'!G49+'DC9'!G49+'NC061'!G49+'NC062'!G49+'NC064'!G49+'NC065'!G49+'NC066'!G49+'NC067'!G49+'NC071'!G49+'NC072'!G49+'NC073'!G49+'NC074'!G49+'NC075'!G49+'NC076'!G49+'NC077'!G49+'NC078'!G49+'NC082'!G49+'NC084'!G49+'NC085'!G49+'NC086'!G49+'NC087'!G49+'NC091'!G49+'NC092'!G49+'NC093'!G49+'NC094'!G49+'NC451'!G49+'NC452'!G49+'NC453'!G49</f>
        <v>47522000</v>
      </c>
      <c r="H49" s="7">
        <f>'DC45'!H49+'DC6'!H49+'DC7'!H49+'DC8'!H49+'DC9'!H49+'NC061'!H49+'NC062'!H49+'NC064'!H49+'NC065'!H49+'NC066'!H49+'NC067'!H49+'NC071'!H49+'NC072'!H49+'NC073'!H49+'NC074'!H49+'NC075'!H49+'NC076'!H49+'NC077'!H49+'NC078'!H49+'NC082'!H49+'NC084'!H49+'NC085'!H49+'NC086'!H49+'NC087'!H49+'NC091'!H49+'NC092'!H49+'NC093'!H49+'NC094'!H49+'NC451'!H49+'NC452'!H49+'NC453'!H49</f>
        <v>48994000</v>
      </c>
    </row>
    <row r="50" spans="5:8" x14ac:dyDescent="0.25">
      <c r="E50" s="4"/>
      <c r="F50" s="8"/>
      <c r="G50" s="9"/>
      <c r="H50" s="10"/>
    </row>
    <row r="51" spans="5:8" x14ac:dyDescent="0.25">
      <c r="E51" s="4"/>
      <c r="F51" s="8"/>
      <c r="G51" s="9"/>
      <c r="H51" s="10"/>
    </row>
    <row r="52" spans="5:8" x14ac:dyDescent="0.25">
      <c r="E52" s="4"/>
      <c r="F52" s="11"/>
      <c r="G52" s="12"/>
      <c r="H52" s="13"/>
    </row>
    <row r="53" spans="5:8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x14ac:dyDescent="0.25">
      <c r="E119" s="15" t="s">
        <v>81</v>
      </c>
      <c r="F119" s="16">
        <f>SUM(F46)</f>
        <v>46000000</v>
      </c>
      <c r="G119" s="16">
        <f>SUM(G46)</f>
        <v>47522000</v>
      </c>
      <c r="H119" s="16">
        <f>SUM(H46)</f>
        <v>48994000</v>
      </c>
    </row>
    <row r="120" spans="5:8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E1:H250"/>
  <sheetViews>
    <sheetView showGridLines="0" zoomScale="70" zoomScaleNormal="70" workbookViewId="0">
      <selection activeCell="E1" sqref="E1:H1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55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39121000</v>
      </c>
      <c r="G5" s="3">
        <v>40665000</v>
      </c>
      <c r="H5" s="3">
        <v>41925000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19365000</v>
      </c>
      <c r="G7" s="23">
        <f>SUM(G8:G20)</f>
        <v>35690000</v>
      </c>
      <c r="H7" s="23">
        <f>SUM(H8:H20)</f>
        <v>36994000</v>
      </c>
    </row>
    <row r="8" spans="5:8" ht="13" x14ac:dyDescent="0.3">
      <c r="E8" s="24" t="s">
        <v>11</v>
      </c>
      <c r="F8" s="9">
        <v>11009000</v>
      </c>
      <c r="G8" s="9">
        <v>11720000</v>
      </c>
      <c r="H8" s="9">
        <v>11946000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>
        <v>3646000</v>
      </c>
      <c r="H11" s="9">
        <v>3811000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8356000</v>
      </c>
      <c r="G17" s="9">
        <v>20324000</v>
      </c>
      <c r="H17" s="9">
        <v>21237000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3419000</v>
      </c>
      <c r="G21" s="3">
        <f>SUM(G22:G30)</f>
        <v>2200000</v>
      </c>
      <c r="H21" s="3">
        <f>SUM(H22:H30)</f>
        <v>2300000</v>
      </c>
    </row>
    <row r="22" spans="5:8" ht="13" x14ac:dyDescent="0.3">
      <c r="E22" s="24" t="s">
        <v>25</v>
      </c>
      <c r="F22" s="25">
        <v>2100000</v>
      </c>
      <c r="G22" s="25">
        <v>2200000</v>
      </c>
      <c r="H22" s="25">
        <v>2300000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1319000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61905000</v>
      </c>
      <c r="G31" s="16">
        <f>+G5+G6+G7+G21</f>
        <v>78555000</v>
      </c>
      <c r="H31" s="16">
        <f>+H5+H6+H7+H21</f>
        <v>81219000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61905000</v>
      </c>
      <c r="G44" s="31">
        <f>+G31+G43</f>
        <v>78555000</v>
      </c>
      <c r="H44" s="31">
        <f>+H31+H43</f>
        <v>81219000</v>
      </c>
    </row>
    <row r="45" spans="5:8" ht="13" x14ac:dyDescent="0.25">
      <c r="E45" s="2" t="s">
        <v>78</v>
      </c>
      <c r="F45" s="3"/>
      <c r="G45" s="3"/>
      <c r="H45" s="3"/>
    </row>
    <row r="46" spans="5:8" ht="13" x14ac:dyDescent="0.25">
      <c r="E46" s="2" t="s">
        <v>79</v>
      </c>
      <c r="F46" s="23">
        <f>SUM(F48+F54+F60+F66+F72+F78+F84+F90+F96+F102+F108+F114)</f>
        <v>1900000</v>
      </c>
      <c r="G46" s="23">
        <f>SUM(G48+G54+G60+G66+G72+G78+G84+G90+G96+G102+G108+G114)</f>
        <v>1963000</v>
      </c>
      <c r="H46" s="23">
        <f>SUM(H48+H54+H60+H66+H72+H78+H84+H90+H96+H102+H108+H114)</f>
        <v>2024000</v>
      </c>
    </row>
    <row r="47" spans="5:8" ht="13" x14ac:dyDescent="0.25">
      <c r="E47" s="32" t="s">
        <v>80</v>
      </c>
      <c r="F47" s="3"/>
      <c r="G47" s="3"/>
      <c r="H47" s="3"/>
    </row>
    <row r="48" spans="5:8" ht="13" x14ac:dyDescent="0.25">
      <c r="E48" s="2" t="s">
        <v>82</v>
      </c>
      <c r="F48" s="3">
        <f>SUM(F49:F52)</f>
        <v>1900000</v>
      </c>
      <c r="G48" s="3">
        <f>SUM(G49:G52)</f>
        <v>1963000</v>
      </c>
      <c r="H48" s="3">
        <f>SUM(H49:H52)</f>
        <v>2024000</v>
      </c>
    </row>
    <row r="49" spans="5:8" x14ac:dyDescent="0.25">
      <c r="E49" s="4" t="s">
        <v>83</v>
      </c>
      <c r="F49" s="5">
        <v>1900000</v>
      </c>
      <c r="G49" s="6">
        <v>1963000</v>
      </c>
      <c r="H49" s="7">
        <v>2024000</v>
      </c>
    </row>
    <row r="50" spans="5:8" x14ac:dyDescent="0.25">
      <c r="E50" s="4"/>
      <c r="F50" s="8"/>
      <c r="G50" s="9"/>
      <c r="H50" s="10"/>
    </row>
    <row r="51" spans="5:8" x14ac:dyDescent="0.25">
      <c r="E51" s="4"/>
      <c r="F51" s="8"/>
      <c r="G51" s="9"/>
      <c r="H51" s="10"/>
    </row>
    <row r="52" spans="5:8" x14ac:dyDescent="0.25">
      <c r="E52" s="4"/>
      <c r="F52" s="11"/>
      <c r="G52" s="12"/>
      <c r="H52" s="13"/>
    </row>
    <row r="53" spans="5:8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x14ac:dyDescent="0.25">
      <c r="E119" s="15" t="s">
        <v>81</v>
      </c>
      <c r="F119" s="16">
        <f>SUM(F46)</f>
        <v>1900000</v>
      </c>
      <c r="G119" s="16">
        <f>SUM(G46)</f>
        <v>1963000</v>
      </c>
      <c r="H119" s="16">
        <f>SUM(H46)</f>
        <v>2024000</v>
      </c>
    </row>
    <row r="120" spans="5:8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E1:H250"/>
  <sheetViews>
    <sheetView showGridLines="0" zoomScale="70" zoomScaleNormal="70" workbookViewId="0">
      <selection activeCell="E1" sqref="E1:H1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56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36713000</v>
      </c>
      <c r="G5" s="3">
        <v>37754000</v>
      </c>
      <c r="H5" s="3">
        <v>39321000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18216000</v>
      </c>
      <c r="G7" s="23">
        <f>SUM(G8:G20)</f>
        <v>11136000</v>
      </c>
      <c r="H7" s="23">
        <f>SUM(H8:H20)</f>
        <v>11363000</v>
      </c>
    </row>
    <row r="8" spans="5:8" ht="13" x14ac:dyDescent="0.3">
      <c r="E8" s="24" t="s">
        <v>11</v>
      </c>
      <c r="F8" s="9">
        <v>18216000</v>
      </c>
      <c r="G8" s="9">
        <v>9360000</v>
      </c>
      <c r="H8" s="9">
        <v>9507000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>
        <v>1776000</v>
      </c>
      <c r="H11" s="9">
        <v>1856000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2600000</v>
      </c>
      <c r="G21" s="3">
        <f>SUM(G22:G30)</f>
        <v>2700000</v>
      </c>
      <c r="H21" s="3">
        <f>SUM(H22:H30)</f>
        <v>2700000</v>
      </c>
    </row>
    <row r="22" spans="5:8" ht="13" x14ac:dyDescent="0.3">
      <c r="E22" s="24" t="s">
        <v>25</v>
      </c>
      <c r="F22" s="25">
        <v>2600000</v>
      </c>
      <c r="G22" s="25">
        <v>2700000</v>
      </c>
      <c r="H22" s="25">
        <v>2700000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/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57529000</v>
      </c>
      <c r="G31" s="16">
        <f>+G5+G6+G7+G21</f>
        <v>51590000</v>
      </c>
      <c r="H31" s="16">
        <f>+H5+H6+H7+H21</f>
        <v>53384000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1856000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>
        <v>1856000</v>
      </c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1856000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57529000</v>
      </c>
      <c r="G44" s="31">
        <f>+G31+G43</f>
        <v>53446000</v>
      </c>
      <c r="H44" s="31">
        <f>+H31+H43</f>
        <v>53384000</v>
      </c>
    </row>
    <row r="45" spans="5:8" ht="13" x14ac:dyDescent="0.25">
      <c r="E45" s="2" t="s">
        <v>78</v>
      </c>
      <c r="F45" s="3"/>
      <c r="G45" s="3"/>
      <c r="H45" s="3"/>
    </row>
    <row r="46" spans="5:8" ht="13" x14ac:dyDescent="0.25">
      <c r="E46" s="2" t="s">
        <v>79</v>
      </c>
      <c r="F46" s="23">
        <f>SUM(F48+F54+F60+F66+F72+F78+F84+F90+F96+F102+F108+F114)</f>
        <v>1350000</v>
      </c>
      <c r="G46" s="23">
        <f>SUM(G48+G54+G60+G66+G72+G78+G84+G90+G96+G102+G108+G114)</f>
        <v>1395000</v>
      </c>
      <c r="H46" s="23">
        <f>SUM(H48+H54+H60+H66+H72+H78+H84+H90+H96+H102+H108+H114)</f>
        <v>1438000</v>
      </c>
    </row>
    <row r="47" spans="5:8" ht="13" x14ac:dyDescent="0.25">
      <c r="E47" s="32" t="s">
        <v>80</v>
      </c>
      <c r="F47" s="3"/>
      <c r="G47" s="3"/>
      <c r="H47" s="3"/>
    </row>
    <row r="48" spans="5:8" ht="13" x14ac:dyDescent="0.25">
      <c r="E48" s="2" t="s">
        <v>82</v>
      </c>
      <c r="F48" s="3">
        <f>SUM(F49:F52)</f>
        <v>1350000</v>
      </c>
      <c r="G48" s="3">
        <f>SUM(G49:G52)</f>
        <v>1395000</v>
      </c>
      <c r="H48" s="3">
        <f>SUM(H49:H52)</f>
        <v>1438000</v>
      </c>
    </row>
    <row r="49" spans="5:8" x14ac:dyDescent="0.25">
      <c r="E49" s="4" t="s">
        <v>83</v>
      </c>
      <c r="F49" s="5">
        <v>1350000</v>
      </c>
      <c r="G49" s="6">
        <v>1395000</v>
      </c>
      <c r="H49" s="7">
        <v>1438000</v>
      </c>
    </row>
    <row r="50" spans="5:8" x14ac:dyDescent="0.25">
      <c r="E50" s="4"/>
      <c r="F50" s="8"/>
      <c r="G50" s="9"/>
      <c r="H50" s="10"/>
    </row>
    <row r="51" spans="5:8" x14ac:dyDescent="0.25">
      <c r="E51" s="4"/>
      <c r="F51" s="8"/>
      <c r="G51" s="9"/>
      <c r="H51" s="10"/>
    </row>
    <row r="52" spans="5:8" x14ac:dyDescent="0.25">
      <c r="E52" s="4"/>
      <c r="F52" s="11"/>
      <c r="G52" s="12"/>
      <c r="H52" s="13"/>
    </row>
    <row r="53" spans="5:8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x14ac:dyDescent="0.25">
      <c r="E119" s="15" t="s">
        <v>81</v>
      </c>
      <c r="F119" s="16">
        <f>SUM(F46)</f>
        <v>1350000</v>
      </c>
      <c r="G119" s="16">
        <f>SUM(G46)</f>
        <v>1395000</v>
      </c>
      <c r="H119" s="16">
        <f>SUM(H46)</f>
        <v>1438000</v>
      </c>
    </row>
    <row r="120" spans="5:8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E1:H250"/>
  <sheetViews>
    <sheetView showGridLines="0" zoomScale="70" zoomScaleNormal="70" workbookViewId="0">
      <selection activeCell="E1" sqref="E1:H1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57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30380000</v>
      </c>
      <c r="G5" s="3">
        <v>31111000</v>
      </c>
      <c r="H5" s="3">
        <v>32528000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38993000</v>
      </c>
      <c r="G7" s="23">
        <f>SUM(G8:G20)</f>
        <v>10901000</v>
      </c>
      <c r="H7" s="23">
        <f>SUM(H8:H20)</f>
        <v>11122000</v>
      </c>
    </row>
    <row r="8" spans="5:8" ht="13" x14ac:dyDescent="0.3">
      <c r="E8" s="24" t="s">
        <v>11</v>
      </c>
      <c r="F8" s="9">
        <v>8493000</v>
      </c>
      <c r="G8" s="9">
        <v>8907000</v>
      </c>
      <c r="H8" s="9">
        <v>9038000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3500000</v>
      </c>
      <c r="G11" s="9">
        <v>1994000</v>
      </c>
      <c r="H11" s="9">
        <v>2084000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27000000</v>
      </c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2900000</v>
      </c>
      <c r="G21" s="3">
        <f>SUM(G22:G30)</f>
        <v>2900000</v>
      </c>
      <c r="H21" s="3">
        <f>SUM(H22:H30)</f>
        <v>2900000</v>
      </c>
    </row>
    <row r="22" spans="5:8" ht="13" x14ac:dyDescent="0.3">
      <c r="E22" s="24" t="s">
        <v>25</v>
      </c>
      <c r="F22" s="25">
        <v>2900000</v>
      </c>
      <c r="G22" s="25">
        <v>2900000</v>
      </c>
      <c r="H22" s="25">
        <v>2900000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/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72273000</v>
      </c>
      <c r="G31" s="16">
        <f>+G5+G6+G7+G21</f>
        <v>44912000</v>
      </c>
      <c r="H31" s="16">
        <f>+H5+H6+H7+H21</f>
        <v>46550000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300000</v>
      </c>
      <c r="G33" s="3">
        <f>SUM(G34:G40)</f>
        <v>5490000</v>
      </c>
      <c r="H33" s="3">
        <f>SUM(H34:H40)</f>
        <v>10455000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300000</v>
      </c>
      <c r="G35" s="9">
        <v>5490000</v>
      </c>
      <c r="H35" s="9">
        <v>10455000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300000</v>
      </c>
      <c r="G43" s="29">
        <f>+G33+G41</f>
        <v>5490000</v>
      </c>
      <c r="H43" s="29">
        <f>+H33+H41</f>
        <v>10455000</v>
      </c>
    </row>
    <row r="44" spans="5:8" ht="14" x14ac:dyDescent="0.3">
      <c r="E44" s="30" t="s">
        <v>42</v>
      </c>
      <c r="F44" s="31">
        <f>+F31+F43</f>
        <v>72573000</v>
      </c>
      <c r="G44" s="31">
        <f>+G31+G43</f>
        <v>50402000</v>
      </c>
      <c r="H44" s="31">
        <f>+H31+H43</f>
        <v>57005000</v>
      </c>
    </row>
    <row r="45" spans="5:8" ht="13" x14ac:dyDescent="0.25">
      <c r="E45" s="2" t="s">
        <v>78</v>
      </c>
      <c r="F45" s="3"/>
      <c r="G45" s="3"/>
      <c r="H45" s="3"/>
    </row>
    <row r="46" spans="5:8" ht="13" x14ac:dyDescent="0.25">
      <c r="E46" s="2" t="s">
        <v>79</v>
      </c>
      <c r="F46" s="23">
        <f>SUM(F48+F54+F60+F66+F72+F78+F84+F90+F96+F102+F108+F114)</f>
        <v>1350000</v>
      </c>
      <c r="G46" s="23">
        <f>SUM(G48+G54+G60+G66+G72+G78+G84+G90+G96+G102+G108+G114)</f>
        <v>1395000</v>
      </c>
      <c r="H46" s="23">
        <f>SUM(H48+H54+H60+H66+H72+H78+H84+H90+H96+H102+H108+H114)</f>
        <v>1438000</v>
      </c>
    </row>
    <row r="47" spans="5:8" ht="13" x14ac:dyDescent="0.25">
      <c r="E47" s="32" t="s">
        <v>80</v>
      </c>
      <c r="F47" s="3"/>
      <c r="G47" s="3"/>
      <c r="H47" s="3"/>
    </row>
    <row r="48" spans="5:8" ht="13" x14ac:dyDescent="0.25">
      <c r="E48" s="2" t="s">
        <v>82</v>
      </c>
      <c r="F48" s="3">
        <f>SUM(F49:F52)</f>
        <v>1350000</v>
      </c>
      <c r="G48" s="3">
        <f>SUM(G49:G52)</f>
        <v>1395000</v>
      </c>
      <c r="H48" s="3">
        <f>SUM(H49:H52)</f>
        <v>1438000</v>
      </c>
    </row>
    <row r="49" spans="5:8" x14ac:dyDescent="0.25">
      <c r="E49" s="4" t="s">
        <v>83</v>
      </c>
      <c r="F49" s="5">
        <v>1350000</v>
      </c>
      <c r="G49" s="6">
        <v>1395000</v>
      </c>
      <c r="H49" s="7">
        <v>1438000</v>
      </c>
    </row>
    <row r="50" spans="5:8" x14ac:dyDescent="0.25">
      <c r="E50" s="4"/>
      <c r="F50" s="8"/>
      <c r="G50" s="9"/>
      <c r="H50" s="10"/>
    </row>
    <row r="51" spans="5:8" x14ac:dyDescent="0.25">
      <c r="E51" s="4"/>
      <c r="F51" s="8"/>
      <c r="G51" s="9"/>
      <c r="H51" s="10"/>
    </row>
    <row r="52" spans="5:8" x14ac:dyDescent="0.25">
      <c r="E52" s="4"/>
      <c r="F52" s="11"/>
      <c r="G52" s="12"/>
      <c r="H52" s="13"/>
    </row>
    <row r="53" spans="5:8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x14ac:dyDescent="0.25">
      <c r="E119" s="15" t="s">
        <v>81</v>
      </c>
      <c r="F119" s="16">
        <f>SUM(F46)</f>
        <v>1350000</v>
      </c>
      <c r="G119" s="16">
        <f>SUM(G46)</f>
        <v>1395000</v>
      </c>
      <c r="H119" s="16">
        <f>SUM(H46)</f>
        <v>1438000</v>
      </c>
    </row>
    <row r="120" spans="5:8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E1:H250"/>
  <sheetViews>
    <sheetView showGridLines="0" zoomScale="70" zoomScaleNormal="70" workbookViewId="0">
      <selection activeCell="E1" sqref="E1:H1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58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54469000</v>
      </c>
      <c r="G5" s="3">
        <v>55624000</v>
      </c>
      <c r="H5" s="3">
        <v>58328000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33262000</v>
      </c>
      <c r="G7" s="23">
        <f>SUM(G8:G20)</f>
        <v>18912000</v>
      </c>
      <c r="H7" s="23">
        <f>SUM(H8:H20)</f>
        <v>16325000</v>
      </c>
    </row>
    <row r="8" spans="5:8" ht="13" x14ac:dyDescent="0.3">
      <c r="E8" s="24" t="s">
        <v>11</v>
      </c>
      <c r="F8" s="9">
        <v>11262000</v>
      </c>
      <c r="G8" s="9">
        <v>12003000</v>
      </c>
      <c r="H8" s="9">
        <v>12239000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>
        <v>6909000</v>
      </c>
      <c r="H11" s="9">
        <v>4086000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22000000</v>
      </c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4220000</v>
      </c>
      <c r="G21" s="3">
        <f>SUM(G22:G30)</f>
        <v>3000000</v>
      </c>
      <c r="H21" s="3">
        <f>SUM(H22:H30)</f>
        <v>3000000</v>
      </c>
    </row>
    <row r="22" spans="5:8" ht="13" x14ac:dyDescent="0.3">
      <c r="E22" s="24" t="s">
        <v>25</v>
      </c>
      <c r="F22" s="25">
        <v>2900000</v>
      </c>
      <c r="G22" s="25">
        <v>3000000</v>
      </c>
      <c r="H22" s="25">
        <v>3000000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1320000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91951000</v>
      </c>
      <c r="G31" s="16">
        <f>+G5+G6+G7+G21</f>
        <v>77536000</v>
      </c>
      <c r="H31" s="16">
        <f>+H5+H6+H7+H21</f>
        <v>77653000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91951000</v>
      </c>
      <c r="G44" s="31">
        <f>+G31+G43</f>
        <v>77536000</v>
      </c>
      <c r="H44" s="31">
        <f>+H31+H43</f>
        <v>77653000</v>
      </c>
    </row>
    <row r="45" spans="5:8" ht="13" x14ac:dyDescent="0.25">
      <c r="E45" s="2" t="s">
        <v>78</v>
      </c>
      <c r="F45" s="3"/>
      <c r="G45" s="3"/>
      <c r="H45" s="3"/>
    </row>
    <row r="46" spans="5:8" ht="13" x14ac:dyDescent="0.25">
      <c r="E46" s="2" t="s">
        <v>79</v>
      </c>
      <c r="F46" s="23">
        <f>SUM(F48+F54+F60+F66+F72+F78+F84+F90+F96+F102+F108+F114)</f>
        <v>1600000</v>
      </c>
      <c r="G46" s="23">
        <f>SUM(G48+G54+G60+G66+G72+G78+G84+G90+G96+G102+G108+G114)</f>
        <v>1653000</v>
      </c>
      <c r="H46" s="23">
        <f>SUM(H48+H54+H60+H66+H72+H78+H84+H90+H96+H102+H108+H114)</f>
        <v>1704000</v>
      </c>
    </row>
    <row r="47" spans="5:8" ht="13" x14ac:dyDescent="0.25">
      <c r="E47" s="32" t="s">
        <v>80</v>
      </c>
      <c r="F47" s="3"/>
      <c r="G47" s="3"/>
      <c r="H47" s="3"/>
    </row>
    <row r="48" spans="5:8" ht="13" x14ac:dyDescent="0.25">
      <c r="E48" s="2" t="s">
        <v>82</v>
      </c>
      <c r="F48" s="3">
        <f>SUM(F49:F52)</f>
        <v>1600000</v>
      </c>
      <c r="G48" s="3">
        <f>SUM(G49:G52)</f>
        <v>1653000</v>
      </c>
      <c r="H48" s="3">
        <f>SUM(H49:H52)</f>
        <v>1704000</v>
      </c>
    </row>
    <row r="49" spans="5:8" x14ac:dyDescent="0.25">
      <c r="E49" s="4" t="s">
        <v>83</v>
      </c>
      <c r="F49" s="5">
        <v>1600000</v>
      </c>
      <c r="G49" s="6">
        <v>1653000</v>
      </c>
      <c r="H49" s="7">
        <v>1704000</v>
      </c>
    </row>
    <row r="50" spans="5:8" x14ac:dyDescent="0.25">
      <c r="E50" s="4"/>
      <c r="F50" s="8"/>
      <c r="G50" s="9"/>
      <c r="H50" s="10"/>
    </row>
    <row r="51" spans="5:8" x14ac:dyDescent="0.25">
      <c r="E51" s="4"/>
      <c r="F51" s="8"/>
      <c r="G51" s="9"/>
      <c r="H51" s="10"/>
    </row>
    <row r="52" spans="5:8" x14ac:dyDescent="0.25">
      <c r="E52" s="4"/>
      <c r="F52" s="11"/>
      <c r="G52" s="12"/>
      <c r="H52" s="13"/>
    </row>
    <row r="53" spans="5:8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x14ac:dyDescent="0.25">
      <c r="E119" s="15" t="s">
        <v>81</v>
      </c>
      <c r="F119" s="16">
        <f>SUM(F46)</f>
        <v>1600000</v>
      </c>
      <c r="G119" s="16">
        <f>SUM(G46)</f>
        <v>1653000</v>
      </c>
      <c r="H119" s="16">
        <f>SUM(H46)</f>
        <v>1704000</v>
      </c>
    </row>
    <row r="120" spans="5:8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E1:H250"/>
  <sheetViews>
    <sheetView showGridLines="0" zoomScale="70" zoomScaleNormal="70" workbookViewId="0">
      <selection activeCell="E1" sqref="E1:H1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59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77410000</v>
      </c>
      <c r="G5" s="3">
        <v>79406000</v>
      </c>
      <c r="H5" s="3">
        <v>82929000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21596000</v>
      </c>
      <c r="G7" s="23">
        <f>SUM(G8:G20)</f>
        <v>30413000</v>
      </c>
      <c r="H7" s="23">
        <f>SUM(H8:H20)</f>
        <v>31451000</v>
      </c>
    </row>
    <row r="8" spans="5:8" ht="13" x14ac:dyDescent="0.3">
      <c r="E8" s="24" t="s">
        <v>11</v>
      </c>
      <c r="F8" s="9">
        <v>13196000</v>
      </c>
      <c r="G8" s="9">
        <v>14167000</v>
      </c>
      <c r="H8" s="9">
        <v>14475000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1400000</v>
      </c>
      <c r="G11" s="9">
        <v>1246000</v>
      </c>
      <c r="H11" s="9">
        <v>1302000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7000000</v>
      </c>
      <c r="G17" s="9">
        <v>15000000</v>
      </c>
      <c r="H17" s="9">
        <v>15674000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3438000</v>
      </c>
      <c r="G21" s="3">
        <f>SUM(G22:G30)</f>
        <v>2200000</v>
      </c>
      <c r="H21" s="3">
        <f>SUM(H22:H30)</f>
        <v>2200000</v>
      </c>
    </row>
    <row r="22" spans="5:8" ht="13" x14ac:dyDescent="0.3">
      <c r="E22" s="24" t="s">
        <v>25</v>
      </c>
      <c r="F22" s="25">
        <v>2100000</v>
      </c>
      <c r="G22" s="25">
        <v>2200000</v>
      </c>
      <c r="H22" s="25">
        <v>2200000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1338000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102444000</v>
      </c>
      <c r="G31" s="16">
        <f>+G5+G6+G7+G21</f>
        <v>112019000</v>
      </c>
      <c r="H31" s="16">
        <f>+H5+H6+H7+H21</f>
        <v>116580000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102444000</v>
      </c>
      <c r="G44" s="31">
        <f>+G31+G43</f>
        <v>112019000</v>
      </c>
      <c r="H44" s="31">
        <f>+H31+H43</f>
        <v>116580000</v>
      </c>
    </row>
    <row r="45" spans="5:8" ht="13" x14ac:dyDescent="0.25">
      <c r="E45" s="2" t="s">
        <v>78</v>
      </c>
      <c r="F45" s="3"/>
      <c r="G45" s="3"/>
      <c r="H45" s="3"/>
    </row>
    <row r="46" spans="5:8" ht="13" x14ac:dyDescent="0.25">
      <c r="E46" s="2" t="s">
        <v>79</v>
      </c>
      <c r="F46" s="23">
        <f>SUM(F48+F54+F60+F66+F72+F78+F84+F90+F96+F102+F108+F114)</f>
        <v>1800000</v>
      </c>
      <c r="G46" s="23">
        <f>SUM(G48+G54+G60+G66+G72+G78+G84+G90+G96+G102+G108+G114)</f>
        <v>1859000</v>
      </c>
      <c r="H46" s="23">
        <f>SUM(H48+H54+H60+H66+H72+H78+H84+H90+H96+H102+H108+H114)</f>
        <v>1917000</v>
      </c>
    </row>
    <row r="47" spans="5:8" ht="13" x14ac:dyDescent="0.25">
      <c r="E47" s="32" t="s">
        <v>80</v>
      </c>
      <c r="F47" s="3"/>
      <c r="G47" s="3"/>
      <c r="H47" s="3"/>
    </row>
    <row r="48" spans="5:8" ht="13" x14ac:dyDescent="0.25">
      <c r="E48" s="2" t="s">
        <v>82</v>
      </c>
      <c r="F48" s="3">
        <f>SUM(F49:F52)</f>
        <v>1800000</v>
      </c>
      <c r="G48" s="3">
        <f>SUM(G49:G52)</f>
        <v>1859000</v>
      </c>
      <c r="H48" s="3">
        <f>SUM(H49:H52)</f>
        <v>1917000</v>
      </c>
    </row>
    <row r="49" spans="5:8" x14ac:dyDescent="0.25">
      <c r="E49" s="4" t="s">
        <v>83</v>
      </c>
      <c r="F49" s="5">
        <v>1800000</v>
      </c>
      <c r="G49" s="6">
        <v>1859000</v>
      </c>
      <c r="H49" s="7">
        <v>1917000</v>
      </c>
    </row>
    <row r="50" spans="5:8" x14ac:dyDescent="0.25">
      <c r="E50" s="4"/>
      <c r="F50" s="8"/>
      <c r="G50" s="9"/>
      <c r="H50" s="10"/>
    </row>
    <row r="51" spans="5:8" x14ac:dyDescent="0.25">
      <c r="E51" s="4"/>
      <c r="F51" s="8"/>
      <c r="G51" s="9"/>
      <c r="H51" s="10"/>
    </row>
    <row r="52" spans="5:8" x14ac:dyDescent="0.25">
      <c r="E52" s="4"/>
      <c r="F52" s="11"/>
      <c r="G52" s="12"/>
      <c r="H52" s="13"/>
    </row>
    <row r="53" spans="5:8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x14ac:dyDescent="0.25">
      <c r="E119" s="15" t="s">
        <v>81</v>
      </c>
      <c r="F119" s="16">
        <f>SUM(F46)</f>
        <v>1800000</v>
      </c>
      <c r="G119" s="16">
        <f>SUM(G46)</f>
        <v>1859000</v>
      </c>
      <c r="H119" s="16">
        <f>SUM(H46)</f>
        <v>1917000</v>
      </c>
    </row>
    <row r="120" spans="5:8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E1:H250"/>
  <sheetViews>
    <sheetView showGridLines="0" zoomScale="70" zoomScaleNormal="70" workbookViewId="0">
      <selection activeCell="E1" sqref="E1:H1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60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68137000</v>
      </c>
      <c r="G5" s="3">
        <v>70555000</v>
      </c>
      <c r="H5" s="3">
        <v>73024000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41876000</v>
      </c>
      <c r="G7" s="23">
        <f>SUM(G8:G20)</f>
        <v>29478000</v>
      </c>
      <c r="H7" s="23">
        <f>SUM(H8:H20)</f>
        <v>30465000</v>
      </c>
    </row>
    <row r="8" spans="5:8" ht="13" x14ac:dyDescent="0.3">
      <c r="E8" s="24" t="s">
        <v>11</v>
      </c>
      <c r="F8" s="9">
        <v>7876000</v>
      </c>
      <c r="G8" s="9">
        <v>15115000</v>
      </c>
      <c r="H8" s="9">
        <v>15456000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>
        <v>2613000</v>
      </c>
      <c r="H11" s="9">
        <v>2731000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34000000</v>
      </c>
      <c r="G17" s="9">
        <v>11750000</v>
      </c>
      <c r="H17" s="9">
        <v>12278000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3242000</v>
      </c>
      <c r="G21" s="3">
        <f>SUM(G22:G30)</f>
        <v>2100000</v>
      </c>
      <c r="H21" s="3">
        <f>SUM(H22:H30)</f>
        <v>2100000</v>
      </c>
    </row>
    <row r="22" spans="5:8" ht="13" x14ac:dyDescent="0.3">
      <c r="E22" s="24" t="s">
        <v>25</v>
      </c>
      <c r="F22" s="25">
        <v>2000000</v>
      </c>
      <c r="G22" s="25">
        <v>2100000</v>
      </c>
      <c r="H22" s="25">
        <v>2100000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1242000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113255000</v>
      </c>
      <c r="G31" s="16">
        <f>+G5+G6+G7+G21</f>
        <v>102133000</v>
      </c>
      <c r="H31" s="16">
        <f>+H5+H6+H7+H21</f>
        <v>105589000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6168000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>
        <v>6168000</v>
      </c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6168000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119423000</v>
      </c>
      <c r="G44" s="31">
        <f>+G31+G43</f>
        <v>102133000</v>
      </c>
      <c r="H44" s="31">
        <f>+H31+H43</f>
        <v>105589000</v>
      </c>
    </row>
    <row r="45" spans="5:8" ht="13" x14ac:dyDescent="0.25">
      <c r="E45" s="2" t="s">
        <v>78</v>
      </c>
      <c r="F45" s="3"/>
      <c r="G45" s="3"/>
      <c r="H45" s="3"/>
    </row>
    <row r="46" spans="5:8" ht="13" x14ac:dyDescent="0.25">
      <c r="E46" s="2" t="s">
        <v>79</v>
      </c>
      <c r="F46" s="23">
        <f>SUM(F48+F54+F60+F66+F72+F78+F84+F90+F96+F102+F108+F114)</f>
        <v>1150000</v>
      </c>
      <c r="G46" s="23">
        <f>SUM(G48+G54+G60+G66+G72+G78+G84+G90+G96+G102+G108+G114)</f>
        <v>1188000</v>
      </c>
      <c r="H46" s="23">
        <f>SUM(H48+H54+H60+H66+H72+H78+H84+H90+H96+H102+H108+H114)</f>
        <v>1225000</v>
      </c>
    </row>
    <row r="47" spans="5:8" ht="13" x14ac:dyDescent="0.25">
      <c r="E47" s="32" t="s">
        <v>80</v>
      </c>
      <c r="F47" s="3"/>
      <c r="G47" s="3"/>
      <c r="H47" s="3"/>
    </row>
    <row r="48" spans="5:8" ht="13" x14ac:dyDescent="0.25">
      <c r="E48" s="2" t="s">
        <v>82</v>
      </c>
      <c r="F48" s="3">
        <f>SUM(F49:F52)</f>
        <v>1150000</v>
      </c>
      <c r="G48" s="3">
        <f>SUM(G49:G52)</f>
        <v>1188000</v>
      </c>
      <c r="H48" s="3">
        <f>SUM(H49:H52)</f>
        <v>1225000</v>
      </c>
    </row>
    <row r="49" spans="5:8" x14ac:dyDescent="0.25">
      <c r="E49" s="4" t="s">
        <v>83</v>
      </c>
      <c r="F49" s="5">
        <v>1150000</v>
      </c>
      <c r="G49" s="6">
        <v>1188000</v>
      </c>
      <c r="H49" s="7">
        <v>1225000</v>
      </c>
    </row>
    <row r="50" spans="5:8" x14ac:dyDescent="0.25">
      <c r="E50" s="4"/>
      <c r="F50" s="8"/>
      <c r="G50" s="9"/>
      <c r="H50" s="10"/>
    </row>
    <row r="51" spans="5:8" x14ac:dyDescent="0.25">
      <c r="E51" s="4"/>
      <c r="F51" s="8"/>
      <c r="G51" s="9"/>
      <c r="H51" s="10"/>
    </row>
    <row r="52" spans="5:8" x14ac:dyDescent="0.25">
      <c r="E52" s="4"/>
      <c r="F52" s="11"/>
      <c r="G52" s="12"/>
      <c r="H52" s="13"/>
    </row>
    <row r="53" spans="5:8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x14ac:dyDescent="0.25">
      <c r="E119" s="15" t="s">
        <v>81</v>
      </c>
      <c r="F119" s="16">
        <f>SUM(F46)</f>
        <v>1150000</v>
      </c>
      <c r="G119" s="16">
        <f>SUM(G46)</f>
        <v>1188000</v>
      </c>
      <c r="H119" s="16">
        <f>SUM(H46)</f>
        <v>1225000</v>
      </c>
    </row>
    <row r="120" spans="5:8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E1:H250"/>
  <sheetViews>
    <sheetView showGridLines="0" zoomScale="70" zoomScaleNormal="70" workbookViewId="0">
      <selection activeCell="E1" sqref="E1:H1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61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38491000</v>
      </c>
      <c r="G5" s="3">
        <v>39051000</v>
      </c>
      <c r="H5" s="3">
        <v>41195000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18674000</v>
      </c>
      <c r="G7" s="23">
        <f>SUM(G8:G20)</f>
        <v>21885000</v>
      </c>
      <c r="H7" s="23">
        <f>SUM(H8:H20)</f>
        <v>22595000</v>
      </c>
    </row>
    <row r="8" spans="5:8" ht="13" x14ac:dyDescent="0.3">
      <c r="E8" s="24" t="s">
        <v>11</v>
      </c>
      <c r="F8" s="9">
        <v>18137000</v>
      </c>
      <c r="G8" s="9">
        <v>9272000</v>
      </c>
      <c r="H8" s="9">
        <v>9415000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537000</v>
      </c>
      <c r="G11" s="9">
        <v>2613000</v>
      </c>
      <c r="H11" s="9">
        <v>2731000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>
        <v>10000000</v>
      </c>
      <c r="H17" s="9">
        <v>10449000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4078000</v>
      </c>
      <c r="G21" s="3">
        <f>SUM(G22:G30)</f>
        <v>2900000</v>
      </c>
      <c r="H21" s="3">
        <f>SUM(H22:H30)</f>
        <v>3000000</v>
      </c>
    </row>
    <row r="22" spans="5:8" ht="13" x14ac:dyDescent="0.3">
      <c r="E22" s="24" t="s">
        <v>25</v>
      </c>
      <c r="F22" s="25">
        <v>2800000</v>
      </c>
      <c r="G22" s="25">
        <v>2900000</v>
      </c>
      <c r="H22" s="25">
        <v>3000000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1278000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61243000</v>
      </c>
      <c r="G31" s="16">
        <f>+G5+G6+G7+G21</f>
        <v>63836000</v>
      </c>
      <c r="H31" s="16">
        <f>+H5+H6+H7+H21</f>
        <v>66790000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61243000</v>
      </c>
      <c r="G44" s="31">
        <f>+G31+G43</f>
        <v>63836000</v>
      </c>
      <c r="H44" s="31">
        <f>+H31+H43</f>
        <v>66790000</v>
      </c>
    </row>
    <row r="45" spans="5:8" ht="13" x14ac:dyDescent="0.25">
      <c r="E45" s="2" t="s">
        <v>78</v>
      </c>
      <c r="F45" s="3"/>
      <c r="G45" s="3"/>
      <c r="H45" s="3"/>
    </row>
    <row r="46" spans="5:8" ht="13" x14ac:dyDescent="0.25">
      <c r="E46" s="2" t="s">
        <v>79</v>
      </c>
      <c r="F46" s="23">
        <f>SUM(F48+F54+F60+F66+F72+F78+F84+F90+F96+F102+F108+F114)</f>
        <v>1350000</v>
      </c>
      <c r="G46" s="23">
        <f>SUM(G48+G54+G60+G66+G72+G78+G84+G90+G96+G102+G108+G114)</f>
        <v>1395000</v>
      </c>
      <c r="H46" s="23">
        <f>SUM(H48+H54+H60+H66+H72+H78+H84+H90+H96+H102+H108+H114)</f>
        <v>1438000</v>
      </c>
    </row>
    <row r="47" spans="5:8" ht="13" x14ac:dyDescent="0.25">
      <c r="E47" s="32" t="s">
        <v>80</v>
      </c>
      <c r="F47" s="3"/>
      <c r="G47" s="3"/>
      <c r="H47" s="3"/>
    </row>
    <row r="48" spans="5:8" ht="13" x14ac:dyDescent="0.25">
      <c r="E48" s="2" t="s">
        <v>82</v>
      </c>
      <c r="F48" s="3">
        <f>SUM(F49:F52)</f>
        <v>1350000</v>
      </c>
      <c r="G48" s="3">
        <f>SUM(G49:G52)</f>
        <v>1395000</v>
      </c>
      <c r="H48" s="3">
        <f>SUM(H49:H52)</f>
        <v>1438000</v>
      </c>
    </row>
    <row r="49" spans="5:8" x14ac:dyDescent="0.25">
      <c r="E49" s="4" t="s">
        <v>83</v>
      </c>
      <c r="F49" s="5">
        <v>1350000</v>
      </c>
      <c r="G49" s="6">
        <v>1395000</v>
      </c>
      <c r="H49" s="7">
        <v>1438000</v>
      </c>
    </row>
    <row r="50" spans="5:8" x14ac:dyDescent="0.25">
      <c r="E50" s="4"/>
      <c r="F50" s="8"/>
      <c r="G50" s="9"/>
      <c r="H50" s="10"/>
    </row>
    <row r="51" spans="5:8" x14ac:dyDescent="0.25">
      <c r="E51" s="4"/>
      <c r="F51" s="8"/>
      <c r="G51" s="9"/>
      <c r="H51" s="10"/>
    </row>
    <row r="52" spans="5:8" x14ac:dyDescent="0.25">
      <c r="E52" s="4"/>
      <c r="F52" s="11"/>
      <c r="G52" s="12"/>
      <c r="H52" s="13"/>
    </row>
    <row r="53" spans="5:8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x14ac:dyDescent="0.25">
      <c r="E119" s="15" t="s">
        <v>81</v>
      </c>
      <c r="F119" s="16">
        <f>SUM(F46)</f>
        <v>1350000</v>
      </c>
      <c r="G119" s="16">
        <f>SUM(G46)</f>
        <v>1395000</v>
      </c>
      <c r="H119" s="16">
        <f>SUM(H46)</f>
        <v>1438000</v>
      </c>
    </row>
    <row r="120" spans="5:8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E1:H250"/>
  <sheetViews>
    <sheetView showGridLines="0" zoomScale="70" zoomScaleNormal="70" workbookViewId="0">
      <selection activeCell="E1" sqref="E1:H1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62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36985000</v>
      </c>
      <c r="G5" s="3">
        <v>37595000</v>
      </c>
      <c r="H5" s="3">
        <v>39583000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24133000</v>
      </c>
      <c r="G7" s="23">
        <f>SUM(G8:G20)</f>
        <v>9875000</v>
      </c>
      <c r="H7" s="23">
        <f>SUM(H8:H20)</f>
        <v>10055000</v>
      </c>
    </row>
    <row r="8" spans="5:8" ht="13" x14ac:dyDescent="0.3">
      <c r="E8" s="24" t="s">
        <v>11</v>
      </c>
      <c r="F8" s="9">
        <v>8133000</v>
      </c>
      <c r="G8" s="9">
        <v>8504000</v>
      </c>
      <c r="H8" s="9">
        <v>8622000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>
        <v>1371000</v>
      </c>
      <c r="H11" s="9">
        <v>1433000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16000000</v>
      </c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4255000</v>
      </c>
      <c r="G21" s="3">
        <f>SUM(G22:G30)</f>
        <v>3100000</v>
      </c>
      <c r="H21" s="3">
        <f>SUM(H22:H30)</f>
        <v>3100000</v>
      </c>
    </row>
    <row r="22" spans="5:8" ht="13" x14ac:dyDescent="0.3">
      <c r="E22" s="24" t="s">
        <v>25</v>
      </c>
      <c r="F22" s="25">
        <v>3000000</v>
      </c>
      <c r="G22" s="25">
        <v>3100000</v>
      </c>
      <c r="H22" s="25">
        <v>3100000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1255000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65373000</v>
      </c>
      <c r="G31" s="16">
        <f>+G5+G6+G7+G21</f>
        <v>50570000</v>
      </c>
      <c r="H31" s="16">
        <f>+H5+H6+H7+H21</f>
        <v>52738000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181000</v>
      </c>
      <c r="H33" s="3">
        <f>SUM(H34:H40)</f>
        <v>6038000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>
        <v>181000</v>
      </c>
      <c r="H35" s="9">
        <v>6038000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181000</v>
      </c>
      <c r="H43" s="29">
        <f>+H33+H41</f>
        <v>6038000</v>
      </c>
    </row>
    <row r="44" spans="5:8" ht="14" x14ac:dyDescent="0.3">
      <c r="E44" s="30" t="s">
        <v>42</v>
      </c>
      <c r="F44" s="31">
        <f>+F31+F43</f>
        <v>65373000</v>
      </c>
      <c r="G44" s="31">
        <f>+G31+G43</f>
        <v>50751000</v>
      </c>
      <c r="H44" s="31">
        <f>+H31+H43</f>
        <v>58776000</v>
      </c>
    </row>
    <row r="45" spans="5:8" ht="13" x14ac:dyDescent="0.25">
      <c r="E45" s="2" t="s">
        <v>78</v>
      </c>
      <c r="F45" s="3"/>
      <c r="G45" s="3"/>
      <c r="H45" s="3"/>
    </row>
    <row r="46" spans="5:8" ht="13" x14ac:dyDescent="0.25">
      <c r="E46" s="2" t="s">
        <v>79</v>
      </c>
      <c r="F46" s="23">
        <f>SUM(F48+F54+F60+F66+F72+F78+F84+F90+F96+F102+F108+F114)</f>
        <v>1600000</v>
      </c>
      <c r="G46" s="23">
        <f>SUM(G48+G54+G60+G66+G72+G78+G84+G90+G96+G102+G108+G114)</f>
        <v>1653000</v>
      </c>
      <c r="H46" s="23">
        <f>SUM(H48+H54+H60+H66+H72+H78+H84+H90+H96+H102+H108+H114)</f>
        <v>1704000</v>
      </c>
    </row>
    <row r="47" spans="5:8" ht="13" x14ac:dyDescent="0.25">
      <c r="E47" s="32" t="s">
        <v>80</v>
      </c>
      <c r="F47" s="3"/>
      <c r="G47" s="3"/>
      <c r="H47" s="3"/>
    </row>
    <row r="48" spans="5:8" ht="13" x14ac:dyDescent="0.25">
      <c r="E48" s="2" t="s">
        <v>82</v>
      </c>
      <c r="F48" s="3">
        <f>SUM(F49:F52)</f>
        <v>1600000</v>
      </c>
      <c r="G48" s="3">
        <f>SUM(G49:G52)</f>
        <v>1653000</v>
      </c>
      <c r="H48" s="3">
        <f>SUM(H49:H52)</f>
        <v>1704000</v>
      </c>
    </row>
    <row r="49" spans="5:8" x14ac:dyDescent="0.25">
      <c r="E49" s="4" t="s">
        <v>83</v>
      </c>
      <c r="F49" s="5">
        <v>1600000</v>
      </c>
      <c r="G49" s="6">
        <v>1653000</v>
      </c>
      <c r="H49" s="7">
        <v>1704000</v>
      </c>
    </row>
    <row r="50" spans="5:8" x14ac:dyDescent="0.25">
      <c r="E50" s="4"/>
      <c r="F50" s="8"/>
      <c r="G50" s="9"/>
      <c r="H50" s="10"/>
    </row>
    <row r="51" spans="5:8" x14ac:dyDescent="0.25">
      <c r="E51" s="4"/>
      <c r="F51" s="8"/>
      <c r="G51" s="9"/>
      <c r="H51" s="10"/>
    </row>
    <row r="52" spans="5:8" x14ac:dyDescent="0.25">
      <c r="E52" s="4"/>
      <c r="F52" s="11"/>
      <c r="G52" s="12"/>
      <c r="H52" s="13"/>
    </row>
    <row r="53" spans="5:8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x14ac:dyDescent="0.25">
      <c r="E119" s="15" t="s">
        <v>81</v>
      </c>
      <c r="F119" s="16">
        <f>SUM(F46)</f>
        <v>1600000</v>
      </c>
      <c r="G119" s="16">
        <f>SUM(G46)</f>
        <v>1653000</v>
      </c>
      <c r="H119" s="16">
        <f>SUM(H46)</f>
        <v>1704000</v>
      </c>
    </row>
    <row r="120" spans="5:8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E1:H250"/>
  <sheetViews>
    <sheetView showGridLines="0" zoomScale="70" zoomScaleNormal="70" workbookViewId="0">
      <selection activeCell="E1" sqref="E1:H1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63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39399000</v>
      </c>
      <c r="G5" s="3">
        <v>40145000</v>
      </c>
      <c r="H5" s="3">
        <v>42179000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40704000</v>
      </c>
      <c r="G7" s="23">
        <f>SUM(G8:G20)</f>
        <v>27512000</v>
      </c>
      <c r="H7" s="23">
        <f>SUM(H8:H20)</f>
        <v>31454000</v>
      </c>
    </row>
    <row r="8" spans="5:8" ht="13" x14ac:dyDescent="0.3">
      <c r="E8" s="24" t="s">
        <v>11</v>
      </c>
      <c r="F8" s="9">
        <v>19864000</v>
      </c>
      <c r="G8" s="9">
        <v>11203000</v>
      </c>
      <c r="H8" s="9">
        <v>11412000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13840000</v>
      </c>
      <c r="G11" s="9">
        <v>1309000</v>
      </c>
      <c r="H11" s="9">
        <v>4368000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7000000</v>
      </c>
      <c r="G17" s="9">
        <v>15000000</v>
      </c>
      <c r="H17" s="9">
        <v>15674000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3000000</v>
      </c>
      <c r="G21" s="3">
        <f>SUM(G22:G30)</f>
        <v>3000000</v>
      </c>
      <c r="H21" s="3">
        <f>SUM(H22:H30)</f>
        <v>3000000</v>
      </c>
    </row>
    <row r="22" spans="5:8" ht="13" x14ac:dyDescent="0.3">
      <c r="E22" s="24" t="s">
        <v>25</v>
      </c>
      <c r="F22" s="25">
        <v>3000000</v>
      </c>
      <c r="G22" s="25">
        <v>3000000</v>
      </c>
      <c r="H22" s="25">
        <v>3000000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/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83103000</v>
      </c>
      <c r="G31" s="16">
        <f>+G5+G6+G7+G21</f>
        <v>70657000</v>
      </c>
      <c r="H31" s="16">
        <f>+H5+H6+H7+H21</f>
        <v>76633000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21000000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>
        <v>21000000</v>
      </c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21000000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104103000</v>
      </c>
      <c r="G44" s="31">
        <f>+G31+G43</f>
        <v>70657000</v>
      </c>
      <c r="H44" s="31">
        <f>+H31+H43</f>
        <v>76633000</v>
      </c>
    </row>
    <row r="45" spans="5:8" ht="13" x14ac:dyDescent="0.25">
      <c r="E45" s="2" t="s">
        <v>78</v>
      </c>
      <c r="F45" s="3"/>
      <c r="G45" s="3"/>
      <c r="H45" s="3"/>
    </row>
    <row r="46" spans="5:8" ht="13" x14ac:dyDescent="0.25">
      <c r="E46" s="2" t="s">
        <v>79</v>
      </c>
      <c r="F46" s="23">
        <f>SUM(F48+F54+F60+F66+F72+F78+F84+F90+F96+F102+F108+F114)</f>
        <v>1150000</v>
      </c>
      <c r="G46" s="23">
        <f>SUM(G48+G54+G60+G66+G72+G78+G84+G90+G96+G102+G108+G114)</f>
        <v>1188000</v>
      </c>
      <c r="H46" s="23">
        <f>SUM(H48+H54+H60+H66+H72+H78+H84+H90+H96+H102+H108+H114)</f>
        <v>1225000</v>
      </c>
    </row>
    <row r="47" spans="5:8" ht="13" x14ac:dyDescent="0.25">
      <c r="E47" s="32" t="s">
        <v>80</v>
      </c>
      <c r="F47" s="3"/>
      <c r="G47" s="3"/>
      <c r="H47" s="3"/>
    </row>
    <row r="48" spans="5:8" ht="13" x14ac:dyDescent="0.25">
      <c r="E48" s="2" t="s">
        <v>82</v>
      </c>
      <c r="F48" s="3">
        <f>SUM(F49:F52)</f>
        <v>1150000</v>
      </c>
      <c r="G48" s="3">
        <f>SUM(G49:G52)</f>
        <v>1188000</v>
      </c>
      <c r="H48" s="3">
        <f>SUM(H49:H52)</f>
        <v>1225000</v>
      </c>
    </row>
    <row r="49" spans="5:8" x14ac:dyDescent="0.25">
      <c r="E49" s="4" t="s">
        <v>83</v>
      </c>
      <c r="F49" s="5">
        <v>1150000</v>
      </c>
      <c r="G49" s="6">
        <v>1188000</v>
      </c>
      <c r="H49" s="7">
        <v>1225000</v>
      </c>
    </row>
    <row r="50" spans="5:8" x14ac:dyDescent="0.25">
      <c r="E50" s="4"/>
      <c r="F50" s="8"/>
      <c r="G50" s="9"/>
      <c r="H50" s="10"/>
    </row>
    <row r="51" spans="5:8" x14ac:dyDescent="0.25">
      <c r="E51" s="4"/>
      <c r="F51" s="8"/>
      <c r="G51" s="9"/>
      <c r="H51" s="10"/>
    </row>
    <row r="52" spans="5:8" x14ac:dyDescent="0.25">
      <c r="E52" s="4"/>
      <c r="F52" s="11"/>
      <c r="G52" s="12"/>
      <c r="H52" s="13"/>
    </row>
    <row r="53" spans="5:8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x14ac:dyDescent="0.25">
      <c r="E119" s="15" t="s">
        <v>81</v>
      </c>
      <c r="F119" s="16">
        <f>SUM(F46)</f>
        <v>1150000</v>
      </c>
      <c r="G119" s="16">
        <f>SUM(G46)</f>
        <v>1188000</v>
      </c>
      <c r="H119" s="16">
        <f>SUM(H46)</f>
        <v>1225000</v>
      </c>
    </row>
    <row r="120" spans="5:8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E1:H250"/>
  <sheetViews>
    <sheetView showGridLines="0" zoomScale="70" zoomScaleNormal="70" workbookViewId="0">
      <selection activeCell="E1" sqref="E1:H1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64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50738000</v>
      </c>
      <c r="G5" s="3">
        <v>52079000</v>
      </c>
      <c r="H5" s="3">
        <v>54346000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14094000</v>
      </c>
      <c r="G7" s="23">
        <f>SUM(G8:G20)</f>
        <v>15243000</v>
      </c>
      <c r="H7" s="23">
        <f>SUM(H8:H20)</f>
        <v>15627000</v>
      </c>
    </row>
    <row r="8" spans="5:8" ht="13" x14ac:dyDescent="0.3">
      <c r="E8" s="24" t="s">
        <v>11</v>
      </c>
      <c r="F8" s="9">
        <v>11094000</v>
      </c>
      <c r="G8" s="9">
        <v>11816000</v>
      </c>
      <c r="H8" s="9">
        <v>12045000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3000000</v>
      </c>
      <c r="G11" s="9">
        <v>3427000</v>
      </c>
      <c r="H11" s="9">
        <v>3582000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3892000</v>
      </c>
      <c r="G21" s="3">
        <f>SUM(G22:G30)</f>
        <v>2600000</v>
      </c>
      <c r="H21" s="3">
        <f>SUM(H22:H30)</f>
        <v>2700000</v>
      </c>
    </row>
    <row r="22" spans="5:8" ht="13" x14ac:dyDescent="0.3">
      <c r="E22" s="24" t="s">
        <v>25</v>
      </c>
      <c r="F22" s="25">
        <v>2600000</v>
      </c>
      <c r="G22" s="25">
        <v>2600000</v>
      </c>
      <c r="H22" s="25">
        <v>2700000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1292000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68724000</v>
      </c>
      <c r="G31" s="16">
        <f>+G5+G6+G7+G21</f>
        <v>69922000</v>
      </c>
      <c r="H31" s="16">
        <f>+H5+H6+H7+H21</f>
        <v>72673000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68724000</v>
      </c>
      <c r="G44" s="31">
        <f>+G31+G43</f>
        <v>69922000</v>
      </c>
      <c r="H44" s="31">
        <f>+H31+H43</f>
        <v>72673000</v>
      </c>
    </row>
    <row r="45" spans="5:8" ht="13" x14ac:dyDescent="0.25">
      <c r="E45" s="2" t="s">
        <v>78</v>
      </c>
      <c r="F45" s="3"/>
      <c r="G45" s="3"/>
      <c r="H45" s="3"/>
    </row>
    <row r="46" spans="5:8" ht="13" x14ac:dyDescent="0.25">
      <c r="E46" s="2" t="s">
        <v>79</v>
      </c>
      <c r="F46" s="23">
        <f>SUM(F48+F54+F60+F66+F72+F78+F84+F90+F96+F102+F108+F114)</f>
        <v>1450000</v>
      </c>
      <c r="G46" s="23">
        <f>SUM(G48+G54+G60+G66+G72+G78+G84+G90+G96+G102+G108+G114)</f>
        <v>1498000</v>
      </c>
      <c r="H46" s="23">
        <f>SUM(H48+H54+H60+H66+H72+H78+H84+H90+H96+H102+H108+H114)</f>
        <v>1544000</v>
      </c>
    </row>
    <row r="47" spans="5:8" ht="13" x14ac:dyDescent="0.25">
      <c r="E47" s="32" t="s">
        <v>80</v>
      </c>
      <c r="F47" s="3"/>
      <c r="G47" s="3"/>
      <c r="H47" s="3"/>
    </row>
    <row r="48" spans="5:8" ht="13" x14ac:dyDescent="0.25">
      <c r="E48" s="2" t="s">
        <v>82</v>
      </c>
      <c r="F48" s="3">
        <f>SUM(F49:F52)</f>
        <v>1450000</v>
      </c>
      <c r="G48" s="3">
        <f>SUM(G49:G52)</f>
        <v>1498000</v>
      </c>
      <c r="H48" s="3">
        <f>SUM(H49:H52)</f>
        <v>1544000</v>
      </c>
    </row>
    <row r="49" spans="5:8" x14ac:dyDescent="0.25">
      <c r="E49" s="4" t="s">
        <v>83</v>
      </c>
      <c r="F49" s="5">
        <v>1450000</v>
      </c>
      <c r="G49" s="6">
        <v>1498000</v>
      </c>
      <c r="H49" s="7">
        <v>1544000</v>
      </c>
    </row>
    <row r="50" spans="5:8" x14ac:dyDescent="0.25">
      <c r="E50" s="4"/>
      <c r="F50" s="8"/>
      <c r="G50" s="9"/>
      <c r="H50" s="10"/>
    </row>
    <row r="51" spans="5:8" x14ac:dyDescent="0.25">
      <c r="E51" s="4"/>
      <c r="F51" s="8"/>
      <c r="G51" s="9"/>
      <c r="H51" s="10"/>
    </row>
    <row r="52" spans="5:8" x14ac:dyDescent="0.25">
      <c r="E52" s="4"/>
      <c r="F52" s="11"/>
      <c r="G52" s="12"/>
      <c r="H52" s="13"/>
    </row>
    <row r="53" spans="5:8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x14ac:dyDescent="0.25">
      <c r="E119" s="15" t="s">
        <v>81</v>
      </c>
      <c r="F119" s="16">
        <f>SUM(F46)</f>
        <v>1450000</v>
      </c>
      <c r="G119" s="16">
        <f>SUM(G46)</f>
        <v>1498000</v>
      </c>
      <c r="H119" s="16">
        <f>SUM(H46)</f>
        <v>1544000</v>
      </c>
    </row>
    <row r="120" spans="5:8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:H250"/>
  <sheetViews>
    <sheetView showGridLines="0" zoomScale="70" zoomScaleNormal="70" workbookViewId="0">
      <selection activeCell="O17" sqref="O17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43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114817000</v>
      </c>
      <c r="G5" s="3">
        <v>117631000</v>
      </c>
      <c r="H5" s="3">
        <v>121444000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2419000</v>
      </c>
      <c r="G7" s="23">
        <f>SUM(G8:G20)</f>
        <v>2516000</v>
      </c>
      <c r="H7" s="23">
        <f>SUM(H8:H20)</f>
        <v>2594000</v>
      </c>
    </row>
    <row r="8" spans="5:8" ht="13" x14ac:dyDescent="0.3">
      <c r="E8" s="24" t="s">
        <v>11</v>
      </c>
      <c r="F8" s="9"/>
      <c r="G8" s="9"/>
      <c r="H8" s="9"/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/>
      <c r="H11" s="9"/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>
        <v>2419000</v>
      </c>
      <c r="G14" s="25">
        <v>2516000</v>
      </c>
      <c r="H14" s="25">
        <v>2594000</v>
      </c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7506000</v>
      </c>
      <c r="G21" s="3">
        <f>SUM(G22:G30)</f>
        <v>6800000</v>
      </c>
      <c r="H21" s="3">
        <f>SUM(H22:H30)</f>
        <v>6500000</v>
      </c>
    </row>
    <row r="22" spans="5:8" ht="13" x14ac:dyDescent="0.3">
      <c r="E22" s="24" t="s">
        <v>25</v>
      </c>
      <c r="F22" s="25">
        <v>1200000</v>
      </c>
      <c r="G22" s="25">
        <v>1300000</v>
      </c>
      <c r="H22" s="25">
        <v>1500000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1306000</v>
      </c>
      <c r="G24" s="9"/>
      <c r="H24" s="9"/>
    </row>
    <row r="25" spans="5:8" ht="13" x14ac:dyDescent="0.3">
      <c r="E25" s="24" t="s">
        <v>28</v>
      </c>
      <c r="F25" s="9">
        <v>5000000</v>
      </c>
      <c r="G25" s="9">
        <v>5500000</v>
      </c>
      <c r="H25" s="9">
        <v>5000000</v>
      </c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124742000</v>
      </c>
      <c r="G31" s="16">
        <f>+G5+G6+G7+G21</f>
        <v>126947000</v>
      </c>
      <c r="H31" s="16">
        <f>+H5+H6+H7+H21</f>
        <v>130538000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124742000</v>
      </c>
      <c r="G44" s="31">
        <f>+G31+G43</f>
        <v>126947000</v>
      </c>
      <c r="H44" s="31">
        <f>+H31+H43</f>
        <v>130538000</v>
      </c>
    </row>
    <row r="45" spans="5:8" ht="13" x14ac:dyDescent="0.25">
      <c r="E45" s="2" t="s">
        <v>78</v>
      </c>
      <c r="F45" s="3"/>
      <c r="G45" s="3"/>
      <c r="H45" s="3"/>
    </row>
    <row r="46" spans="5:8" ht="13" x14ac:dyDescent="0.25">
      <c r="E46" s="2" t="s">
        <v>79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x14ac:dyDescent="0.25">
      <c r="E47" s="32" t="s">
        <v>80</v>
      </c>
      <c r="F47" s="3"/>
      <c r="G47" s="3"/>
      <c r="H47" s="3"/>
    </row>
    <row r="48" spans="5:8" ht="13" x14ac:dyDescent="0.25">
      <c r="E48" s="2" t="s">
        <v>82</v>
      </c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x14ac:dyDescent="0.25">
      <c r="E49" s="4" t="s">
        <v>83</v>
      </c>
      <c r="F49" s="5"/>
      <c r="G49" s="6"/>
      <c r="H49" s="7"/>
    </row>
    <row r="50" spans="5:8" x14ac:dyDescent="0.25">
      <c r="E50" s="4"/>
      <c r="F50" s="8"/>
      <c r="G50" s="9"/>
      <c r="H50" s="10"/>
    </row>
    <row r="51" spans="5:8" x14ac:dyDescent="0.25">
      <c r="E51" s="4"/>
      <c r="F51" s="8"/>
      <c r="G51" s="9"/>
      <c r="H51" s="10"/>
    </row>
    <row r="52" spans="5:8" x14ac:dyDescent="0.25">
      <c r="E52" s="4"/>
      <c r="F52" s="11"/>
      <c r="G52" s="12"/>
      <c r="H52" s="13"/>
    </row>
    <row r="53" spans="5:8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x14ac:dyDescent="0.25">
      <c r="E119" s="15" t="s">
        <v>81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ht="13" x14ac:dyDescent="0.3">
      <c r="E120" s="35" t="s">
        <v>44</v>
      </c>
      <c r="F120" s="36"/>
      <c r="G120" s="36"/>
      <c r="H120" s="36"/>
    </row>
    <row r="121" spans="5:8" ht="13" x14ac:dyDescent="0.3">
      <c r="E121" s="35" t="s">
        <v>44</v>
      </c>
      <c r="F121" s="36"/>
      <c r="G121" s="36"/>
      <c r="H121" s="36"/>
    </row>
    <row r="122" spans="5:8" ht="13" x14ac:dyDescent="0.3">
      <c r="E122" s="37" t="s">
        <v>45</v>
      </c>
      <c r="F122" s="36"/>
      <c r="G122" s="36"/>
      <c r="H122" s="36"/>
    </row>
    <row r="123" spans="5:8" ht="13" x14ac:dyDescent="0.3">
      <c r="E123" s="35" t="s">
        <v>44</v>
      </c>
      <c r="F123" s="36"/>
      <c r="G123" s="36"/>
      <c r="H123" s="36"/>
    </row>
    <row r="124" spans="5:8" ht="13" x14ac:dyDescent="0.3">
      <c r="E124" s="37" t="s">
        <v>46</v>
      </c>
      <c r="F124" s="36"/>
      <c r="G124" s="36"/>
      <c r="H124" s="36"/>
    </row>
    <row r="125" spans="5:8" x14ac:dyDescent="0.25">
      <c r="E125" s="1" t="s">
        <v>47</v>
      </c>
      <c r="F125" s="14">
        <v>25726000</v>
      </c>
      <c r="G125" s="14">
        <v>26442000</v>
      </c>
      <c r="H125" s="14">
        <v>26054000</v>
      </c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7">
    <mergeCell ref="E123:H123"/>
    <mergeCell ref="E124:H124"/>
    <mergeCell ref="E1:H1"/>
    <mergeCell ref="E2:H2"/>
    <mergeCell ref="E120:H120"/>
    <mergeCell ref="E121:H121"/>
    <mergeCell ref="E122:H12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2" manualBreakCount="2">
    <brk id="44" max="16383" man="1"/>
    <brk id="50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E1:H250"/>
  <sheetViews>
    <sheetView showGridLines="0" zoomScale="70" zoomScaleNormal="70" workbookViewId="0">
      <selection activeCell="E1" sqref="E1:H1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65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69816000</v>
      </c>
      <c r="G5" s="3">
        <v>71751000</v>
      </c>
      <c r="H5" s="3">
        <v>74798000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41812000</v>
      </c>
      <c r="G7" s="23">
        <f>SUM(G8:G20)</f>
        <v>39769000</v>
      </c>
      <c r="H7" s="23">
        <f>SUM(H8:H20)</f>
        <v>41149000</v>
      </c>
    </row>
    <row r="8" spans="5:8" ht="13" x14ac:dyDescent="0.3">
      <c r="E8" s="24" t="s">
        <v>11</v>
      </c>
      <c r="F8" s="9">
        <v>19479000</v>
      </c>
      <c r="G8" s="9">
        <v>21193000</v>
      </c>
      <c r="H8" s="9">
        <v>21738000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5190000</v>
      </c>
      <c r="G11" s="9">
        <v>5226000</v>
      </c>
      <c r="H11" s="9">
        <v>5462000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17143000</v>
      </c>
      <c r="G17" s="9">
        <v>13350000</v>
      </c>
      <c r="H17" s="9">
        <v>13949000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3954000</v>
      </c>
      <c r="G21" s="3">
        <f>SUM(G22:G30)</f>
        <v>2600000</v>
      </c>
      <c r="H21" s="3">
        <f>SUM(H22:H30)</f>
        <v>2700000</v>
      </c>
    </row>
    <row r="22" spans="5:8" ht="13" x14ac:dyDescent="0.3">
      <c r="E22" s="24" t="s">
        <v>25</v>
      </c>
      <c r="F22" s="25">
        <v>2600000</v>
      </c>
      <c r="G22" s="25">
        <v>2600000</v>
      </c>
      <c r="H22" s="25">
        <v>2700000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1354000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115582000</v>
      </c>
      <c r="G31" s="16">
        <f>+G5+G6+G7+G21</f>
        <v>114120000</v>
      </c>
      <c r="H31" s="16">
        <f>+H5+H6+H7+H21</f>
        <v>118647000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115582000</v>
      </c>
      <c r="G44" s="31">
        <f>+G31+G43</f>
        <v>114120000</v>
      </c>
      <c r="H44" s="31">
        <f>+H31+H43</f>
        <v>118647000</v>
      </c>
    </row>
    <row r="45" spans="5:8" ht="13" x14ac:dyDescent="0.25">
      <c r="E45" s="2" t="s">
        <v>78</v>
      </c>
      <c r="F45" s="3"/>
      <c r="G45" s="3"/>
      <c r="H45" s="3"/>
    </row>
    <row r="46" spans="5:8" ht="13" x14ac:dyDescent="0.25">
      <c r="E46" s="2" t="s">
        <v>79</v>
      </c>
      <c r="F46" s="23">
        <f>SUM(F48+F54+F60+F66+F72+F78+F84+F90+F96+F102+F108+F114)</f>
        <v>1600000</v>
      </c>
      <c r="G46" s="23">
        <f>SUM(G48+G54+G60+G66+G72+G78+G84+G90+G96+G102+G108+G114)</f>
        <v>1653000</v>
      </c>
      <c r="H46" s="23">
        <f>SUM(H48+H54+H60+H66+H72+H78+H84+H90+H96+H102+H108+H114)</f>
        <v>1704000</v>
      </c>
    </row>
    <row r="47" spans="5:8" ht="13" x14ac:dyDescent="0.25">
      <c r="E47" s="32" t="s">
        <v>80</v>
      </c>
      <c r="F47" s="3"/>
      <c r="G47" s="3"/>
      <c r="H47" s="3"/>
    </row>
    <row r="48" spans="5:8" ht="13" x14ac:dyDescent="0.25">
      <c r="E48" s="2" t="s">
        <v>82</v>
      </c>
      <c r="F48" s="3">
        <f>SUM(F49:F52)</f>
        <v>1600000</v>
      </c>
      <c r="G48" s="3">
        <f>SUM(G49:G52)</f>
        <v>1653000</v>
      </c>
      <c r="H48" s="3">
        <f>SUM(H49:H52)</f>
        <v>1704000</v>
      </c>
    </row>
    <row r="49" spans="5:8" x14ac:dyDescent="0.25">
      <c r="E49" s="4" t="s">
        <v>83</v>
      </c>
      <c r="F49" s="5">
        <v>1600000</v>
      </c>
      <c r="G49" s="6">
        <v>1653000</v>
      </c>
      <c r="H49" s="7">
        <v>1704000</v>
      </c>
    </row>
    <row r="50" spans="5:8" x14ac:dyDescent="0.25">
      <c r="E50" s="4"/>
      <c r="F50" s="8"/>
      <c r="G50" s="9"/>
      <c r="H50" s="10"/>
    </row>
    <row r="51" spans="5:8" x14ac:dyDescent="0.25">
      <c r="E51" s="4"/>
      <c r="F51" s="8"/>
      <c r="G51" s="9"/>
      <c r="H51" s="10"/>
    </row>
    <row r="52" spans="5:8" x14ac:dyDescent="0.25">
      <c r="E52" s="4"/>
      <c r="F52" s="11"/>
      <c r="G52" s="12"/>
      <c r="H52" s="13"/>
    </row>
    <row r="53" spans="5:8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x14ac:dyDescent="0.25">
      <c r="E119" s="15" t="s">
        <v>81</v>
      </c>
      <c r="F119" s="16">
        <f>SUM(F46)</f>
        <v>1600000</v>
      </c>
      <c r="G119" s="16">
        <f>SUM(G46)</f>
        <v>1653000</v>
      </c>
      <c r="H119" s="16">
        <f>SUM(H46)</f>
        <v>1704000</v>
      </c>
    </row>
    <row r="120" spans="5:8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E1:H250"/>
  <sheetViews>
    <sheetView showGridLines="0" zoomScale="70" zoomScaleNormal="70" workbookViewId="0">
      <selection activeCell="E1" sqref="E1:H1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66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140648000</v>
      </c>
      <c r="G5" s="3">
        <v>147105000</v>
      </c>
      <c r="H5" s="3">
        <v>150821000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36616000</v>
      </c>
      <c r="G7" s="23">
        <f>SUM(G8:G20)</f>
        <v>35368000</v>
      </c>
      <c r="H7" s="23">
        <f>SUM(H8:H20)</f>
        <v>36458000</v>
      </c>
    </row>
    <row r="8" spans="5:8" ht="13" x14ac:dyDescent="0.3">
      <c r="E8" s="24" t="s">
        <v>11</v>
      </c>
      <c r="F8" s="9">
        <v>14191000</v>
      </c>
      <c r="G8" s="9">
        <v>29385000</v>
      </c>
      <c r="H8" s="9">
        <v>30205000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16425000</v>
      </c>
      <c r="G11" s="9">
        <v>5983000</v>
      </c>
      <c r="H11" s="9">
        <v>6253000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6000000</v>
      </c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4734000</v>
      </c>
      <c r="G21" s="3">
        <f>SUM(G22:G30)</f>
        <v>3400000</v>
      </c>
      <c r="H21" s="3">
        <f>SUM(H22:H30)</f>
        <v>3400000</v>
      </c>
    </row>
    <row r="22" spans="5:8" ht="13" x14ac:dyDescent="0.3">
      <c r="E22" s="24" t="s">
        <v>25</v>
      </c>
      <c r="F22" s="25">
        <v>3400000</v>
      </c>
      <c r="G22" s="25">
        <v>3400000</v>
      </c>
      <c r="H22" s="25">
        <v>3400000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1334000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181998000</v>
      </c>
      <c r="G31" s="16">
        <f>+G5+G6+G7+G21</f>
        <v>185873000</v>
      </c>
      <c r="H31" s="16">
        <f>+H5+H6+H7+H21</f>
        <v>190679000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12611000</v>
      </c>
      <c r="G33" s="3">
        <f>SUM(G34:G40)</f>
        <v>175000</v>
      </c>
      <c r="H33" s="3">
        <f>SUM(H34:H40)</f>
        <v>1811000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>
        <v>175000</v>
      </c>
      <c r="H35" s="9">
        <v>1811000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>
        <v>12611000</v>
      </c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12611000</v>
      </c>
      <c r="G43" s="29">
        <f>+G33+G41</f>
        <v>175000</v>
      </c>
      <c r="H43" s="29">
        <f>+H33+H41</f>
        <v>1811000</v>
      </c>
    </row>
    <row r="44" spans="5:8" ht="14" x14ac:dyDescent="0.3">
      <c r="E44" s="30" t="s">
        <v>42</v>
      </c>
      <c r="F44" s="31">
        <f>+F31+F43</f>
        <v>194609000</v>
      </c>
      <c r="G44" s="31">
        <f>+G31+G43</f>
        <v>186048000</v>
      </c>
      <c r="H44" s="31">
        <f>+H31+H43</f>
        <v>192490000</v>
      </c>
    </row>
    <row r="45" spans="5:8" ht="13" x14ac:dyDescent="0.25">
      <c r="E45" s="2" t="s">
        <v>78</v>
      </c>
      <c r="F45" s="3"/>
      <c r="G45" s="3"/>
      <c r="H45" s="3"/>
    </row>
    <row r="46" spans="5:8" ht="13" x14ac:dyDescent="0.25">
      <c r="E46" s="2" t="s">
        <v>79</v>
      </c>
      <c r="F46" s="23">
        <f>SUM(F48+F54+F60+F66+F72+F78+F84+F90+F96+F102+F108+F114)</f>
        <v>1250000</v>
      </c>
      <c r="G46" s="23">
        <f>SUM(G48+G54+G60+G66+G72+G78+G84+G90+G96+G102+G108+G114)</f>
        <v>1291000</v>
      </c>
      <c r="H46" s="23">
        <f>SUM(H48+H54+H60+H66+H72+H78+H84+H90+H96+H102+H108+H114)</f>
        <v>1331000</v>
      </c>
    </row>
    <row r="47" spans="5:8" ht="13" x14ac:dyDescent="0.25">
      <c r="E47" s="32" t="s">
        <v>80</v>
      </c>
      <c r="F47" s="3"/>
      <c r="G47" s="3"/>
      <c r="H47" s="3"/>
    </row>
    <row r="48" spans="5:8" ht="13" x14ac:dyDescent="0.25">
      <c r="E48" s="2" t="s">
        <v>82</v>
      </c>
      <c r="F48" s="3">
        <f>SUM(F49:F52)</f>
        <v>1250000</v>
      </c>
      <c r="G48" s="3">
        <f>SUM(G49:G52)</f>
        <v>1291000</v>
      </c>
      <c r="H48" s="3">
        <f>SUM(H49:H52)</f>
        <v>1331000</v>
      </c>
    </row>
    <row r="49" spans="5:8" x14ac:dyDescent="0.25">
      <c r="E49" s="4" t="s">
        <v>83</v>
      </c>
      <c r="F49" s="5">
        <v>1250000</v>
      </c>
      <c r="G49" s="6">
        <v>1291000</v>
      </c>
      <c r="H49" s="7">
        <v>1331000</v>
      </c>
    </row>
    <row r="50" spans="5:8" x14ac:dyDescent="0.25">
      <c r="E50" s="4"/>
      <c r="F50" s="8"/>
      <c r="G50" s="9"/>
      <c r="H50" s="10"/>
    </row>
    <row r="51" spans="5:8" x14ac:dyDescent="0.25">
      <c r="E51" s="4"/>
      <c r="F51" s="8"/>
      <c r="G51" s="9"/>
      <c r="H51" s="10"/>
    </row>
    <row r="52" spans="5:8" x14ac:dyDescent="0.25">
      <c r="E52" s="4"/>
      <c r="F52" s="11"/>
      <c r="G52" s="12"/>
      <c r="H52" s="13"/>
    </row>
    <row r="53" spans="5:8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x14ac:dyDescent="0.25">
      <c r="E119" s="15" t="s">
        <v>81</v>
      </c>
      <c r="F119" s="16">
        <f>SUM(F46)</f>
        <v>1250000</v>
      </c>
      <c r="G119" s="16">
        <f>SUM(G46)</f>
        <v>1291000</v>
      </c>
      <c r="H119" s="16">
        <f>SUM(H46)</f>
        <v>1331000</v>
      </c>
    </row>
    <row r="120" spans="5:8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E1:H250"/>
  <sheetViews>
    <sheetView showGridLines="0" zoomScale="70" zoomScaleNormal="70" workbookViewId="0">
      <selection activeCell="E1" sqref="E1:H1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67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37953000</v>
      </c>
      <c r="G5" s="3">
        <v>38598000</v>
      </c>
      <c r="H5" s="3">
        <v>40624000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25072000</v>
      </c>
      <c r="G7" s="23">
        <f>SUM(G8:G20)</f>
        <v>14031000</v>
      </c>
      <c r="H7" s="23">
        <f>SUM(H8:H20)</f>
        <v>14348000</v>
      </c>
    </row>
    <row r="8" spans="5:8" ht="13" x14ac:dyDescent="0.3">
      <c r="E8" s="24" t="s">
        <v>11</v>
      </c>
      <c r="F8" s="9">
        <v>12072000</v>
      </c>
      <c r="G8" s="9">
        <v>12910000</v>
      </c>
      <c r="H8" s="9">
        <v>13176000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>
        <v>1121000</v>
      </c>
      <c r="H11" s="9">
        <v>1172000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13000000</v>
      </c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3000000</v>
      </c>
      <c r="G21" s="3">
        <f>SUM(G22:G30)</f>
        <v>3100000</v>
      </c>
      <c r="H21" s="3">
        <f>SUM(H22:H30)</f>
        <v>3100000</v>
      </c>
    </row>
    <row r="22" spans="5:8" ht="13" x14ac:dyDescent="0.3">
      <c r="E22" s="24" t="s">
        <v>25</v>
      </c>
      <c r="F22" s="25">
        <v>3000000</v>
      </c>
      <c r="G22" s="25">
        <v>3100000</v>
      </c>
      <c r="H22" s="25">
        <v>3100000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/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66025000</v>
      </c>
      <c r="G31" s="16">
        <f>+G5+G6+G7+G21</f>
        <v>55729000</v>
      </c>
      <c r="H31" s="16">
        <f>+H5+H6+H7+H21</f>
        <v>58072000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66025000</v>
      </c>
      <c r="G44" s="31">
        <f>+G31+G43</f>
        <v>55729000</v>
      </c>
      <c r="H44" s="31">
        <f>+H31+H43</f>
        <v>58072000</v>
      </c>
    </row>
    <row r="45" spans="5:8" ht="13" x14ac:dyDescent="0.25">
      <c r="E45" s="2" t="s">
        <v>78</v>
      </c>
      <c r="F45" s="3"/>
      <c r="G45" s="3"/>
      <c r="H45" s="3"/>
    </row>
    <row r="46" spans="5:8" ht="13" x14ac:dyDescent="0.25">
      <c r="E46" s="2" t="s">
        <v>79</v>
      </c>
      <c r="F46" s="23">
        <f>SUM(F48+F54+F60+F66+F72+F78+F84+F90+F96+F102+F108+F114)</f>
        <v>1100000</v>
      </c>
      <c r="G46" s="23">
        <f>SUM(G48+G54+G60+G66+G72+G78+G84+G90+G96+G102+G108+G114)</f>
        <v>1136000</v>
      </c>
      <c r="H46" s="23">
        <f>SUM(H48+H54+H60+H66+H72+H78+H84+H90+H96+H102+H108+H114)</f>
        <v>1172000</v>
      </c>
    </row>
    <row r="47" spans="5:8" ht="13" x14ac:dyDescent="0.25">
      <c r="E47" s="32" t="s">
        <v>80</v>
      </c>
      <c r="F47" s="3"/>
      <c r="G47" s="3"/>
      <c r="H47" s="3"/>
    </row>
    <row r="48" spans="5:8" ht="13" x14ac:dyDescent="0.25">
      <c r="E48" s="2" t="s">
        <v>82</v>
      </c>
      <c r="F48" s="3">
        <f>SUM(F49:F52)</f>
        <v>1100000</v>
      </c>
      <c r="G48" s="3">
        <f>SUM(G49:G52)</f>
        <v>1136000</v>
      </c>
      <c r="H48" s="3">
        <f>SUM(H49:H52)</f>
        <v>1172000</v>
      </c>
    </row>
    <row r="49" spans="5:8" x14ac:dyDescent="0.25">
      <c r="E49" s="4" t="s">
        <v>83</v>
      </c>
      <c r="F49" s="5">
        <v>1100000</v>
      </c>
      <c r="G49" s="6">
        <v>1136000</v>
      </c>
      <c r="H49" s="7">
        <v>1172000</v>
      </c>
    </row>
    <row r="50" spans="5:8" x14ac:dyDescent="0.25">
      <c r="E50" s="4"/>
      <c r="F50" s="8"/>
      <c r="G50" s="9"/>
      <c r="H50" s="10"/>
    </row>
    <row r="51" spans="5:8" x14ac:dyDescent="0.25">
      <c r="E51" s="4"/>
      <c r="F51" s="8"/>
      <c r="G51" s="9"/>
      <c r="H51" s="10"/>
    </row>
    <row r="52" spans="5:8" x14ac:dyDescent="0.25">
      <c r="E52" s="4"/>
      <c r="F52" s="11"/>
      <c r="G52" s="12"/>
      <c r="H52" s="13"/>
    </row>
    <row r="53" spans="5:8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x14ac:dyDescent="0.25">
      <c r="E119" s="15" t="s">
        <v>81</v>
      </c>
      <c r="F119" s="16">
        <f>SUM(F46)</f>
        <v>1100000</v>
      </c>
      <c r="G119" s="16">
        <f>SUM(G46)</f>
        <v>1136000</v>
      </c>
      <c r="H119" s="16">
        <f>SUM(H46)</f>
        <v>1172000</v>
      </c>
    </row>
    <row r="120" spans="5:8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E1:H250"/>
  <sheetViews>
    <sheetView showGridLines="0" topLeftCell="B1" zoomScale="70" zoomScaleNormal="70" workbookViewId="0">
      <selection activeCell="I1" sqref="I1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68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64383000</v>
      </c>
      <c r="G5" s="3">
        <v>67069000</v>
      </c>
      <c r="H5" s="3">
        <v>69020000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34936000</v>
      </c>
      <c r="G7" s="23">
        <f>SUM(G8:G20)</f>
        <v>26964000</v>
      </c>
      <c r="H7" s="23">
        <f>SUM(H8:H20)</f>
        <v>27788000</v>
      </c>
    </row>
    <row r="8" spans="5:8" ht="13" x14ac:dyDescent="0.3">
      <c r="E8" s="24" t="s">
        <v>11</v>
      </c>
      <c r="F8" s="9">
        <v>18096000</v>
      </c>
      <c r="G8" s="9">
        <v>19648000</v>
      </c>
      <c r="H8" s="9">
        <v>20141000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4840000</v>
      </c>
      <c r="G11" s="9">
        <v>7316000</v>
      </c>
      <c r="H11" s="9">
        <v>7647000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12000000</v>
      </c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4239000</v>
      </c>
      <c r="G21" s="3">
        <f>SUM(G22:G30)</f>
        <v>3100000</v>
      </c>
      <c r="H21" s="3">
        <f>SUM(H22:H30)</f>
        <v>3100000</v>
      </c>
    </row>
    <row r="22" spans="5:8" ht="13" x14ac:dyDescent="0.3">
      <c r="E22" s="24" t="s">
        <v>25</v>
      </c>
      <c r="F22" s="25">
        <v>3000000</v>
      </c>
      <c r="G22" s="25">
        <v>3100000</v>
      </c>
      <c r="H22" s="25">
        <v>3100000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1239000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103558000</v>
      </c>
      <c r="G31" s="16">
        <f>+G5+G6+G7+G21</f>
        <v>97133000</v>
      </c>
      <c r="H31" s="16">
        <f>+H5+H6+H7+H21</f>
        <v>99908000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103558000</v>
      </c>
      <c r="G44" s="31">
        <f>+G31+G43</f>
        <v>97133000</v>
      </c>
      <c r="H44" s="31">
        <f>+H31+H43</f>
        <v>99908000</v>
      </c>
    </row>
    <row r="45" spans="5:8" ht="13" x14ac:dyDescent="0.25">
      <c r="E45" s="2" t="s">
        <v>78</v>
      </c>
      <c r="F45" s="3"/>
      <c r="G45" s="3"/>
      <c r="H45" s="3"/>
    </row>
    <row r="46" spans="5:8" ht="13" x14ac:dyDescent="0.25">
      <c r="E46" s="2" t="s">
        <v>79</v>
      </c>
      <c r="F46" s="23">
        <f>SUM(F48+F54+F60+F66+F72+F78+F84+F90+F96+F102+F108+F114)</f>
        <v>1500000</v>
      </c>
      <c r="G46" s="23">
        <f>SUM(G48+G54+G60+G66+G72+G78+G84+G90+G96+G102+G108+G114)</f>
        <v>1550000</v>
      </c>
      <c r="H46" s="23">
        <f>SUM(H48+H54+H60+H66+H72+H78+H84+H90+H96+H102+H108+H114)</f>
        <v>1598000</v>
      </c>
    </row>
    <row r="47" spans="5:8" ht="13" x14ac:dyDescent="0.25">
      <c r="E47" s="32" t="s">
        <v>80</v>
      </c>
      <c r="F47" s="3"/>
      <c r="G47" s="3"/>
      <c r="H47" s="3"/>
    </row>
    <row r="48" spans="5:8" ht="13" x14ac:dyDescent="0.25">
      <c r="E48" s="2" t="s">
        <v>82</v>
      </c>
      <c r="F48" s="3">
        <f>SUM(F49:F52)</f>
        <v>1500000</v>
      </c>
      <c r="G48" s="3">
        <f>SUM(G49:G52)</f>
        <v>1550000</v>
      </c>
      <c r="H48" s="3">
        <f>SUM(H49:H52)</f>
        <v>1598000</v>
      </c>
    </row>
    <row r="49" spans="5:8" x14ac:dyDescent="0.25">
      <c r="E49" s="4" t="s">
        <v>83</v>
      </c>
      <c r="F49" s="5">
        <v>1500000</v>
      </c>
      <c r="G49" s="6">
        <v>1550000</v>
      </c>
      <c r="H49" s="7">
        <v>1598000</v>
      </c>
    </row>
    <row r="50" spans="5:8" x14ac:dyDescent="0.25">
      <c r="E50" s="4"/>
      <c r="F50" s="8"/>
      <c r="G50" s="9"/>
      <c r="H50" s="10"/>
    </row>
    <row r="51" spans="5:8" x14ac:dyDescent="0.25">
      <c r="E51" s="4"/>
      <c r="F51" s="8"/>
      <c r="G51" s="9"/>
      <c r="H51" s="10"/>
    </row>
    <row r="52" spans="5:8" x14ac:dyDescent="0.25">
      <c r="E52" s="4"/>
      <c r="F52" s="11"/>
      <c r="G52" s="12"/>
      <c r="H52" s="13"/>
    </row>
    <row r="53" spans="5:8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x14ac:dyDescent="0.25">
      <c r="E119" s="15" t="s">
        <v>81</v>
      </c>
      <c r="F119" s="16">
        <f>SUM(F46)</f>
        <v>1500000</v>
      </c>
      <c r="G119" s="16">
        <f>SUM(G46)</f>
        <v>1550000</v>
      </c>
      <c r="H119" s="16">
        <f>SUM(H46)</f>
        <v>1598000</v>
      </c>
    </row>
    <row r="120" spans="5:8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E1:H250"/>
  <sheetViews>
    <sheetView showGridLines="0" zoomScale="70" zoomScaleNormal="70" workbookViewId="0">
      <selection activeCell="E1" sqref="E1:H1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69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37938000</v>
      </c>
      <c r="G5" s="3">
        <v>39277000</v>
      </c>
      <c r="H5" s="3">
        <v>40650000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18181000</v>
      </c>
      <c r="G7" s="23">
        <f>SUM(G8:G20)</f>
        <v>11411000</v>
      </c>
      <c r="H7" s="23">
        <f>SUM(H8:H20)</f>
        <v>11650000</v>
      </c>
    </row>
    <row r="8" spans="5:8" ht="13" x14ac:dyDescent="0.3">
      <c r="E8" s="24" t="s">
        <v>11</v>
      </c>
      <c r="F8" s="9">
        <v>18181000</v>
      </c>
      <c r="G8" s="9">
        <v>9321000</v>
      </c>
      <c r="H8" s="9">
        <v>9466000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>
        <v>2090000</v>
      </c>
      <c r="H11" s="9">
        <v>2184000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4035000</v>
      </c>
      <c r="G21" s="3">
        <f>SUM(G22:G30)</f>
        <v>2700000</v>
      </c>
      <c r="H21" s="3">
        <f>SUM(H22:H30)</f>
        <v>2800000</v>
      </c>
    </row>
    <row r="22" spans="5:8" ht="13" x14ac:dyDescent="0.3">
      <c r="E22" s="24" t="s">
        <v>25</v>
      </c>
      <c r="F22" s="25">
        <v>2700000</v>
      </c>
      <c r="G22" s="25">
        <v>2700000</v>
      </c>
      <c r="H22" s="25">
        <v>2800000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1335000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60154000</v>
      </c>
      <c r="G31" s="16">
        <f>+G5+G6+G7+G21</f>
        <v>53388000</v>
      </c>
      <c r="H31" s="16">
        <f>+H5+H6+H7+H21</f>
        <v>55100000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60154000</v>
      </c>
      <c r="G44" s="31">
        <f>+G31+G43</f>
        <v>53388000</v>
      </c>
      <c r="H44" s="31">
        <f>+H31+H43</f>
        <v>55100000</v>
      </c>
    </row>
    <row r="45" spans="5:8" ht="13" x14ac:dyDescent="0.25">
      <c r="E45" s="2" t="s">
        <v>78</v>
      </c>
      <c r="F45" s="3"/>
      <c r="G45" s="3"/>
      <c r="H45" s="3"/>
    </row>
    <row r="46" spans="5:8" ht="13" x14ac:dyDescent="0.25">
      <c r="E46" s="2" t="s">
        <v>79</v>
      </c>
      <c r="F46" s="23">
        <f>SUM(F48+F54+F60+F66+F72+F78+F84+F90+F96+F102+F108+F114)</f>
        <v>1250000</v>
      </c>
      <c r="G46" s="23">
        <f>SUM(G48+G54+G60+G66+G72+G78+G84+G90+G96+G102+G108+G114)</f>
        <v>1291000</v>
      </c>
      <c r="H46" s="23">
        <f>SUM(H48+H54+H60+H66+H72+H78+H84+H90+H96+H102+H108+H114)</f>
        <v>1331000</v>
      </c>
    </row>
    <row r="47" spans="5:8" ht="13" x14ac:dyDescent="0.25">
      <c r="E47" s="32" t="s">
        <v>80</v>
      </c>
      <c r="F47" s="3"/>
      <c r="G47" s="3"/>
      <c r="H47" s="3"/>
    </row>
    <row r="48" spans="5:8" ht="13" x14ac:dyDescent="0.25">
      <c r="E48" s="2" t="s">
        <v>82</v>
      </c>
      <c r="F48" s="3">
        <f>SUM(F49:F52)</f>
        <v>1250000</v>
      </c>
      <c r="G48" s="3">
        <f>SUM(G49:G52)</f>
        <v>1291000</v>
      </c>
      <c r="H48" s="3">
        <f>SUM(H49:H52)</f>
        <v>1331000</v>
      </c>
    </row>
    <row r="49" spans="5:8" x14ac:dyDescent="0.25">
      <c r="E49" s="4" t="s">
        <v>83</v>
      </c>
      <c r="F49" s="5">
        <v>1250000</v>
      </c>
      <c r="G49" s="6">
        <v>1291000</v>
      </c>
      <c r="H49" s="7">
        <v>1331000</v>
      </c>
    </row>
    <row r="50" spans="5:8" x14ac:dyDescent="0.25">
      <c r="E50" s="4"/>
      <c r="F50" s="8"/>
      <c r="G50" s="9"/>
      <c r="H50" s="10"/>
    </row>
    <row r="51" spans="5:8" x14ac:dyDescent="0.25">
      <c r="E51" s="4"/>
      <c r="F51" s="8"/>
      <c r="G51" s="9"/>
      <c r="H51" s="10"/>
    </row>
    <row r="52" spans="5:8" x14ac:dyDescent="0.25">
      <c r="E52" s="4"/>
      <c r="F52" s="11"/>
      <c r="G52" s="12"/>
      <c r="H52" s="13"/>
    </row>
    <row r="53" spans="5:8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x14ac:dyDescent="0.25">
      <c r="E119" s="15" t="s">
        <v>81</v>
      </c>
      <c r="F119" s="16">
        <f>SUM(F46)</f>
        <v>1250000</v>
      </c>
      <c r="G119" s="16">
        <f>SUM(G46)</f>
        <v>1291000</v>
      </c>
      <c r="H119" s="16">
        <f>SUM(H46)</f>
        <v>1331000</v>
      </c>
    </row>
    <row r="120" spans="5:8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E1:H250"/>
  <sheetViews>
    <sheetView showGridLines="0" zoomScale="70" zoomScaleNormal="70" workbookViewId="0">
      <selection activeCell="E1" sqref="E1:H1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70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139269000</v>
      </c>
      <c r="G5" s="3">
        <v>146243000</v>
      </c>
      <c r="H5" s="3">
        <v>149352000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98251000</v>
      </c>
      <c r="G7" s="23">
        <f>SUM(G8:G20)</f>
        <v>60142000</v>
      </c>
      <c r="H7" s="23">
        <f>SUM(H8:H20)</f>
        <v>66303000</v>
      </c>
    </row>
    <row r="8" spans="5:8" ht="13" x14ac:dyDescent="0.3">
      <c r="E8" s="24" t="s">
        <v>11</v>
      </c>
      <c r="F8" s="9">
        <v>30233000</v>
      </c>
      <c r="G8" s="9">
        <v>33222000</v>
      </c>
      <c r="H8" s="9">
        <v>34172000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16096000</v>
      </c>
      <c r="G11" s="9">
        <v>5920000</v>
      </c>
      <c r="H11" s="9">
        <v>10188000</v>
      </c>
    </row>
    <row r="12" spans="5:8" ht="13" x14ac:dyDescent="0.3">
      <c r="E12" s="24" t="s">
        <v>15</v>
      </c>
      <c r="F12" s="9">
        <v>31922000</v>
      </c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20000000</v>
      </c>
      <c r="G17" s="9">
        <v>21000000</v>
      </c>
      <c r="H17" s="9">
        <v>21943000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4292000</v>
      </c>
      <c r="G21" s="3">
        <f>SUM(G22:G30)</f>
        <v>3100000</v>
      </c>
      <c r="H21" s="3">
        <f>SUM(H22:H30)</f>
        <v>3100000</v>
      </c>
    </row>
    <row r="22" spans="5:8" ht="13" x14ac:dyDescent="0.3">
      <c r="E22" s="24" t="s">
        <v>25</v>
      </c>
      <c r="F22" s="25">
        <v>3000000</v>
      </c>
      <c r="G22" s="25">
        <v>3100000</v>
      </c>
      <c r="H22" s="25">
        <v>3100000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1292000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241812000</v>
      </c>
      <c r="G31" s="16">
        <f>+G5+G6+G7+G21</f>
        <v>209485000</v>
      </c>
      <c r="H31" s="16">
        <f>+H5+H6+H7+H21</f>
        <v>218755000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135121000</v>
      </c>
      <c r="G33" s="3">
        <f>SUM(G34:G40)</f>
        <v>93017000</v>
      </c>
      <c r="H33" s="3">
        <f>SUM(H34:H40)</f>
        <v>73592000</v>
      </c>
    </row>
    <row r="34" spans="5:8" ht="13" x14ac:dyDescent="0.3">
      <c r="E34" s="24" t="s">
        <v>19</v>
      </c>
      <c r="F34" s="9">
        <v>90000000</v>
      </c>
      <c r="G34" s="9">
        <v>69300000</v>
      </c>
      <c r="H34" s="9">
        <v>73592000</v>
      </c>
    </row>
    <row r="35" spans="5:8" ht="13" x14ac:dyDescent="0.3">
      <c r="E35" s="24" t="s">
        <v>37</v>
      </c>
      <c r="F35" s="9">
        <v>121000</v>
      </c>
      <c r="G35" s="9">
        <v>23717000</v>
      </c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>
        <v>45000000</v>
      </c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135121000</v>
      </c>
      <c r="G43" s="29">
        <f>+G33+G41</f>
        <v>93017000</v>
      </c>
      <c r="H43" s="29">
        <f>+H33+H41</f>
        <v>73592000</v>
      </c>
    </row>
    <row r="44" spans="5:8" ht="14" x14ac:dyDescent="0.3">
      <c r="E44" s="30" t="s">
        <v>42</v>
      </c>
      <c r="F44" s="31">
        <f>+F31+F43</f>
        <v>376933000</v>
      </c>
      <c r="G44" s="31">
        <f>+G31+G43</f>
        <v>302502000</v>
      </c>
      <c r="H44" s="31">
        <f>+H31+H43</f>
        <v>292347000</v>
      </c>
    </row>
    <row r="45" spans="5:8" ht="13" x14ac:dyDescent="0.25">
      <c r="E45" s="2" t="s">
        <v>78</v>
      </c>
      <c r="F45" s="3"/>
      <c r="G45" s="3"/>
      <c r="H45" s="3"/>
    </row>
    <row r="46" spans="5:8" ht="13" x14ac:dyDescent="0.25">
      <c r="E46" s="2" t="s">
        <v>79</v>
      </c>
      <c r="F46" s="23">
        <f>SUM(F48+F54+F60+F66+F72+F78+F84+F90+F96+F102+F108+F114)</f>
        <v>3350000</v>
      </c>
      <c r="G46" s="23">
        <f>SUM(G48+G54+G60+G66+G72+G78+G84+G90+G96+G102+G108+G114)</f>
        <v>3461000</v>
      </c>
      <c r="H46" s="23">
        <f>SUM(H48+H54+H60+H66+H72+H78+H84+H90+H96+H102+H108+H114)</f>
        <v>3568000</v>
      </c>
    </row>
    <row r="47" spans="5:8" ht="13" x14ac:dyDescent="0.25">
      <c r="E47" s="32" t="s">
        <v>80</v>
      </c>
      <c r="F47" s="3"/>
      <c r="G47" s="3"/>
      <c r="H47" s="3"/>
    </row>
    <row r="48" spans="5:8" ht="13" x14ac:dyDescent="0.25">
      <c r="E48" s="2" t="s">
        <v>82</v>
      </c>
      <c r="F48" s="3">
        <f>SUM(F49:F52)</f>
        <v>3350000</v>
      </c>
      <c r="G48" s="3">
        <f>SUM(G49:G52)</f>
        <v>3461000</v>
      </c>
      <c r="H48" s="3">
        <f>SUM(H49:H52)</f>
        <v>3568000</v>
      </c>
    </row>
    <row r="49" spans="5:8" x14ac:dyDescent="0.25">
      <c r="E49" s="4" t="s">
        <v>83</v>
      </c>
      <c r="F49" s="5">
        <v>3350000</v>
      </c>
      <c r="G49" s="6">
        <v>3461000</v>
      </c>
      <c r="H49" s="7">
        <v>3568000</v>
      </c>
    </row>
    <row r="50" spans="5:8" x14ac:dyDescent="0.25">
      <c r="E50" s="4"/>
      <c r="F50" s="8"/>
      <c r="G50" s="9"/>
      <c r="H50" s="10"/>
    </row>
    <row r="51" spans="5:8" x14ac:dyDescent="0.25">
      <c r="E51" s="4"/>
      <c r="F51" s="8"/>
      <c r="G51" s="9"/>
      <c r="H51" s="10"/>
    </row>
    <row r="52" spans="5:8" x14ac:dyDescent="0.25">
      <c r="E52" s="4"/>
      <c r="F52" s="11"/>
      <c r="G52" s="12"/>
      <c r="H52" s="13"/>
    </row>
    <row r="53" spans="5:8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x14ac:dyDescent="0.25">
      <c r="E119" s="15" t="s">
        <v>81</v>
      </c>
      <c r="F119" s="16">
        <f>SUM(F46)</f>
        <v>3350000</v>
      </c>
      <c r="G119" s="16">
        <f>SUM(G46)</f>
        <v>3461000</v>
      </c>
      <c r="H119" s="16">
        <f>SUM(H46)</f>
        <v>3568000</v>
      </c>
    </row>
    <row r="120" spans="5:8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E1:H250"/>
  <sheetViews>
    <sheetView showGridLines="0" zoomScale="70" zoomScaleNormal="70" workbookViewId="0">
      <selection activeCell="E1" sqref="E1:H1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71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319064000</v>
      </c>
      <c r="G5" s="3">
        <v>336425000</v>
      </c>
      <c r="H5" s="3">
        <v>342319000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699642000</v>
      </c>
      <c r="G7" s="23">
        <f>SUM(G8:G20)</f>
        <v>572381000</v>
      </c>
      <c r="H7" s="23">
        <f>SUM(H8:H20)</f>
        <v>339148000</v>
      </c>
    </row>
    <row r="8" spans="5:8" ht="13" x14ac:dyDescent="0.3">
      <c r="E8" s="24" t="s">
        <v>11</v>
      </c>
      <c r="F8" s="9"/>
      <c r="G8" s="9"/>
      <c r="H8" s="9"/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25521000</v>
      </c>
      <c r="G11" s="9">
        <v>14633000</v>
      </c>
      <c r="H11" s="9">
        <v>15294000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>
        <v>579000000</v>
      </c>
      <c r="G16" s="9">
        <v>490000000</v>
      </c>
      <c r="H16" s="9">
        <v>254000000</v>
      </c>
    </row>
    <row r="17" spans="5:8" ht="13" x14ac:dyDescent="0.3">
      <c r="E17" s="24" t="s">
        <v>20</v>
      </c>
      <c r="F17" s="9">
        <v>5000000</v>
      </c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>
        <v>90121000</v>
      </c>
      <c r="G19" s="9">
        <v>67748000</v>
      </c>
      <c r="H19" s="9">
        <v>69854000</v>
      </c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10409000</v>
      </c>
      <c r="G21" s="3">
        <f>SUM(G22:G30)</f>
        <v>7600000</v>
      </c>
      <c r="H21" s="3">
        <f>SUM(H22:H30)</f>
        <v>7700000</v>
      </c>
    </row>
    <row r="22" spans="5:8" ht="13" x14ac:dyDescent="0.3">
      <c r="E22" s="24" t="s">
        <v>25</v>
      </c>
      <c r="F22" s="25">
        <v>2000000</v>
      </c>
      <c r="G22" s="25">
        <v>2100000</v>
      </c>
      <c r="H22" s="25">
        <v>2200000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3409000</v>
      </c>
      <c r="G24" s="9"/>
      <c r="H24" s="9"/>
    </row>
    <row r="25" spans="5:8" ht="13" x14ac:dyDescent="0.3">
      <c r="E25" s="24" t="s">
        <v>28</v>
      </c>
      <c r="F25" s="9">
        <v>5000000</v>
      </c>
      <c r="G25" s="9">
        <v>5500000</v>
      </c>
      <c r="H25" s="9">
        <v>5500000</v>
      </c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1029115000</v>
      </c>
      <c r="G31" s="16">
        <f>+G5+G6+G7+G21</f>
        <v>916406000</v>
      </c>
      <c r="H31" s="16">
        <f>+H5+H6+H7+H21</f>
        <v>689167000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16491000</v>
      </c>
      <c r="G33" s="3">
        <f>SUM(G34:G40)</f>
        <v>7646000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16491000</v>
      </c>
      <c r="G35" s="9">
        <v>7646000</v>
      </c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16491000</v>
      </c>
      <c r="G43" s="29">
        <f>+G33+G41</f>
        <v>7646000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1045606000</v>
      </c>
      <c r="G44" s="31">
        <f>+G31+G43</f>
        <v>924052000</v>
      </c>
      <c r="H44" s="31">
        <f>+H31+H43</f>
        <v>689167000</v>
      </c>
    </row>
    <row r="45" spans="5:8" ht="13" x14ac:dyDescent="0.25">
      <c r="E45" s="2" t="s">
        <v>78</v>
      </c>
      <c r="F45" s="3"/>
      <c r="G45" s="3"/>
      <c r="H45" s="3"/>
    </row>
    <row r="46" spans="5:8" ht="13" x14ac:dyDescent="0.25">
      <c r="E46" s="2" t="s">
        <v>79</v>
      </c>
      <c r="F46" s="23">
        <f>SUM(F48+F54+F60+F66+F72+F78+F84+F90+F96+F102+F108+F114)</f>
        <v>9300000</v>
      </c>
      <c r="G46" s="23">
        <f>SUM(G48+G54+G60+G66+G72+G78+G84+G90+G96+G102+G108+G114)</f>
        <v>9607000</v>
      </c>
      <c r="H46" s="23">
        <f>SUM(H48+H54+H60+H66+H72+H78+H84+H90+H96+H102+H108+H114)</f>
        <v>9905000</v>
      </c>
    </row>
    <row r="47" spans="5:8" ht="13" x14ac:dyDescent="0.25">
      <c r="E47" s="32" t="s">
        <v>80</v>
      </c>
      <c r="F47" s="3"/>
      <c r="G47" s="3"/>
      <c r="H47" s="3"/>
    </row>
    <row r="48" spans="5:8" ht="13" x14ac:dyDescent="0.25">
      <c r="E48" s="2" t="s">
        <v>82</v>
      </c>
      <c r="F48" s="3">
        <f>SUM(F49:F52)</f>
        <v>9300000</v>
      </c>
      <c r="G48" s="3">
        <f>SUM(G49:G52)</f>
        <v>9607000</v>
      </c>
      <c r="H48" s="3">
        <f>SUM(H49:H52)</f>
        <v>9905000</v>
      </c>
    </row>
    <row r="49" spans="5:8" x14ac:dyDescent="0.25">
      <c r="E49" s="4" t="s">
        <v>83</v>
      </c>
      <c r="F49" s="5">
        <v>9300000</v>
      </c>
      <c r="G49" s="6">
        <v>9607000</v>
      </c>
      <c r="H49" s="7">
        <v>9905000</v>
      </c>
    </row>
    <row r="50" spans="5:8" x14ac:dyDescent="0.25">
      <c r="E50" s="4"/>
      <c r="F50" s="8"/>
      <c r="G50" s="9"/>
      <c r="H50" s="10"/>
    </row>
    <row r="51" spans="5:8" x14ac:dyDescent="0.25">
      <c r="E51" s="4"/>
      <c r="F51" s="8"/>
      <c r="G51" s="9"/>
      <c r="H51" s="10"/>
    </row>
    <row r="52" spans="5:8" x14ac:dyDescent="0.25">
      <c r="E52" s="4"/>
      <c r="F52" s="11"/>
      <c r="G52" s="12"/>
      <c r="H52" s="13"/>
    </row>
    <row r="53" spans="5:8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x14ac:dyDescent="0.25">
      <c r="E119" s="15" t="s">
        <v>81</v>
      </c>
      <c r="F119" s="16">
        <f>SUM(F46)</f>
        <v>9300000</v>
      </c>
      <c r="G119" s="16">
        <f>SUM(G46)</f>
        <v>9607000</v>
      </c>
      <c r="H119" s="16">
        <f>SUM(H46)</f>
        <v>9905000</v>
      </c>
    </row>
    <row r="120" spans="5:8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E1:H250"/>
  <sheetViews>
    <sheetView showGridLines="0" zoomScale="70" zoomScaleNormal="70" workbookViewId="0">
      <selection activeCell="E1" sqref="E1:H1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72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128662000</v>
      </c>
      <c r="G5" s="3">
        <v>131651000</v>
      </c>
      <c r="H5" s="3">
        <v>137842000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38261000</v>
      </c>
      <c r="G7" s="23">
        <f>SUM(G8:G20)</f>
        <v>30657000</v>
      </c>
      <c r="H7" s="23">
        <f>SUM(H8:H20)</f>
        <v>31581000</v>
      </c>
    </row>
    <row r="8" spans="5:8" ht="13" x14ac:dyDescent="0.3">
      <c r="E8" s="24" t="s">
        <v>11</v>
      </c>
      <c r="F8" s="9">
        <v>23204000</v>
      </c>
      <c r="G8" s="9">
        <v>25360000</v>
      </c>
      <c r="H8" s="9">
        <v>26045000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7200000</v>
      </c>
      <c r="G11" s="9">
        <v>5297000</v>
      </c>
      <c r="H11" s="9">
        <v>5536000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7857000</v>
      </c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4399000</v>
      </c>
      <c r="G21" s="3">
        <f>SUM(G22:G30)</f>
        <v>3100000</v>
      </c>
      <c r="H21" s="3">
        <f>SUM(H22:H30)</f>
        <v>3100000</v>
      </c>
    </row>
    <row r="22" spans="5:8" ht="13" x14ac:dyDescent="0.3">
      <c r="E22" s="24" t="s">
        <v>25</v>
      </c>
      <c r="F22" s="25">
        <v>3000000</v>
      </c>
      <c r="G22" s="25">
        <v>3100000</v>
      </c>
      <c r="H22" s="25">
        <v>3100000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1399000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171322000</v>
      </c>
      <c r="G31" s="16">
        <f>+G5+G6+G7+G21</f>
        <v>165408000</v>
      </c>
      <c r="H31" s="16">
        <f>+H5+H6+H7+H21</f>
        <v>172523000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14500000</v>
      </c>
      <c r="G33" s="3">
        <f>SUM(G34:G40)</f>
        <v>4050000</v>
      </c>
      <c r="H33" s="3">
        <f>SUM(H34:H40)</f>
        <v>3290000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>
        <v>3290000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>
        <v>14500000</v>
      </c>
      <c r="G38" s="9">
        <v>4050000</v>
      </c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14500000</v>
      </c>
      <c r="G43" s="29">
        <f>+G33+G41</f>
        <v>4050000</v>
      </c>
      <c r="H43" s="29">
        <f>+H33+H41</f>
        <v>3290000</v>
      </c>
    </row>
    <row r="44" spans="5:8" ht="14" x14ac:dyDescent="0.3">
      <c r="E44" s="30" t="s">
        <v>42</v>
      </c>
      <c r="F44" s="31">
        <f>+F31+F43</f>
        <v>185822000</v>
      </c>
      <c r="G44" s="31">
        <f>+G31+G43</f>
        <v>169458000</v>
      </c>
      <c r="H44" s="31">
        <f>+H31+H43</f>
        <v>175813000</v>
      </c>
    </row>
    <row r="45" spans="5:8" ht="13" x14ac:dyDescent="0.25">
      <c r="E45" s="2" t="s">
        <v>78</v>
      </c>
      <c r="F45" s="3"/>
      <c r="G45" s="3"/>
      <c r="H45" s="3"/>
    </row>
    <row r="46" spans="5:8" ht="13" x14ac:dyDescent="0.25">
      <c r="E46" s="2" t="s">
        <v>79</v>
      </c>
      <c r="F46" s="23">
        <f>SUM(F48+F54+F60+F66+F72+F78+F84+F90+F96+F102+F108+F114)</f>
        <v>1350000</v>
      </c>
      <c r="G46" s="23">
        <f>SUM(G48+G54+G60+G66+G72+G78+G84+G90+G96+G102+G108+G114)</f>
        <v>1395000</v>
      </c>
      <c r="H46" s="23">
        <f>SUM(H48+H54+H60+H66+H72+H78+H84+H90+H96+H102+H108+H114)</f>
        <v>1438000</v>
      </c>
    </row>
    <row r="47" spans="5:8" ht="13" x14ac:dyDescent="0.25">
      <c r="E47" s="32" t="s">
        <v>80</v>
      </c>
      <c r="F47" s="3"/>
      <c r="G47" s="3"/>
      <c r="H47" s="3"/>
    </row>
    <row r="48" spans="5:8" ht="13" x14ac:dyDescent="0.25">
      <c r="E48" s="2" t="s">
        <v>82</v>
      </c>
      <c r="F48" s="3">
        <f>SUM(F49:F52)</f>
        <v>1350000</v>
      </c>
      <c r="G48" s="3">
        <f>SUM(G49:G52)</f>
        <v>1395000</v>
      </c>
      <c r="H48" s="3">
        <f>SUM(H49:H52)</f>
        <v>1438000</v>
      </c>
    </row>
    <row r="49" spans="5:8" x14ac:dyDescent="0.25">
      <c r="E49" s="4" t="s">
        <v>83</v>
      </c>
      <c r="F49" s="5">
        <v>1350000</v>
      </c>
      <c r="G49" s="6">
        <v>1395000</v>
      </c>
      <c r="H49" s="7">
        <v>1438000</v>
      </c>
    </row>
    <row r="50" spans="5:8" x14ac:dyDescent="0.25">
      <c r="E50" s="4"/>
      <c r="F50" s="8"/>
      <c r="G50" s="9"/>
      <c r="H50" s="10"/>
    </row>
    <row r="51" spans="5:8" x14ac:dyDescent="0.25">
      <c r="E51" s="4"/>
      <c r="F51" s="8"/>
      <c r="G51" s="9"/>
      <c r="H51" s="10"/>
    </row>
    <row r="52" spans="5:8" x14ac:dyDescent="0.25">
      <c r="E52" s="4"/>
      <c r="F52" s="11"/>
      <c r="G52" s="12"/>
      <c r="H52" s="13"/>
    </row>
    <row r="53" spans="5:8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x14ac:dyDescent="0.25">
      <c r="E119" s="15" t="s">
        <v>81</v>
      </c>
      <c r="F119" s="16">
        <f>SUM(F46)</f>
        <v>1350000</v>
      </c>
      <c r="G119" s="16">
        <f>SUM(G46)</f>
        <v>1395000</v>
      </c>
      <c r="H119" s="16">
        <f>SUM(H46)</f>
        <v>1438000</v>
      </c>
    </row>
    <row r="120" spans="5:8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E1:H250"/>
  <sheetViews>
    <sheetView showGridLines="0" zoomScale="70" zoomScaleNormal="70" workbookViewId="0">
      <selection activeCell="I1" sqref="I1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73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66815000</v>
      </c>
      <c r="G5" s="3">
        <v>67920000</v>
      </c>
      <c r="H5" s="3">
        <v>71538000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26935000</v>
      </c>
      <c r="G7" s="23">
        <f>SUM(G8:G20)</f>
        <v>35595000</v>
      </c>
      <c r="H7" s="23">
        <f>SUM(H8:H20)</f>
        <v>36872000</v>
      </c>
    </row>
    <row r="8" spans="5:8" ht="13" x14ac:dyDescent="0.3">
      <c r="E8" s="24" t="s">
        <v>11</v>
      </c>
      <c r="F8" s="9">
        <v>12743000</v>
      </c>
      <c r="G8" s="9">
        <v>13661000</v>
      </c>
      <c r="H8" s="9">
        <v>13952000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>
        <v>934000</v>
      </c>
      <c r="H11" s="9">
        <v>977000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14192000</v>
      </c>
      <c r="G17" s="9">
        <v>21000000</v>
      </c>
      <c r="H17" s="9">
        <v>21943000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4350000</v>
      </c>
      <c r="G21" s="3">
        <f>SUM(G22:G30)</f>
        <v>3100000</v>
      </c>
      <c r="H21" s="3">
        <f>SUM(H22:H30)</f>
        <v>3100000</v>
      </c>
    </row>
    <row r="22" spans="5:8" ht="13" x14ac:dyDescent="0.3">
      <c r="E22" s="24" t="s">
        <v>25</v>
      </c>
      <c r="F22" s="25">
        <v>3000000</v>
      </c>
      <c r="G22" s="25">
        <v>3100000</v>
      </c>
      <c r="H22" s="25">
        <v>3100000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1350000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98100000</v>
      </c>
      <c r="G31" s="16">
        <f>+G5+G6+G7+G21</f>
        <v>106615000</v>
      </c>
      <c r="H31" s="16">
        <f>+H5+H6+H7+H21</f>
        <v>111510000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20253000</v>
      </c>
      <c r="G33" s="3">
        <f>SUM(G34:G40)</f>
        <v>7776000</v>
      </c>
      <c r="H33" s="3">
        <f>SUM(H34:H40)</f>
        <v>0</v>
      </c>
    </row>
    <row r="34" spans="5:8" ht="13" x14ac:dyDescent="0.3">
      <c r="E34" s="24" t="s">
        <v>19</v>
      </c>
      <c r="F34" s="9">
        <v>15000000</v>
      </c>
      <c r="G34" s="9"/>
      <c r="H34" s="9"/>
    </row>
    <row r="35" spans="5:8" ht="13" x14ac:dyDescent="0.3">
      <c r="E35" s="24" t="s">
        <v>37</v>
      </c>
      <c r="F35" s="9">
        <v>5253000</v>
      </c>
      <c r="G35" s="9">
        <v>7776000</v>
      </c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20253000</v>
      </c>
      <c r="G43" s="29">
        <f>+G33+G41</f>
        <v>7776000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118353000</v>
      </c>
      <c r="G44" s="31">
        <f>+G31+G43</f>
        <v>114391000</v>
      </c>
      <c r="H44" s="31">
        <f>+H31+H43</f>
        <v>111510000</v>
      </c>
    </row>
    <row r="45" spans="5:8" ht="13" x14ac:dyDescent="0.25">
      <c r="E45" s="2" t="s">
        <v>78</v>
      </c>
      <c r="F45" s="3"/>
      <c r="G45" s="3"/>
      <c r="H45" s="3"/>
    </row>
    <row r="46" spans="5:8" ht="13" x14ac:dyDescent="0.25">
      <c r="E46" s="2" t="s">
        <v>79</v>
      </c>
      <c r="F46" s="23">
        <f>SUM(F48+F54+F60+F66+F72+F78+F84+F90+F96+F102+F108+F114)</f>
        <v>1250000</v>
      </c>
      <c r="G46" s="23">
        <f>SUM(G48+G54+G60+G66+G72+G78+G84+G90+G96+G102+G108+G114)</f>
        <v>1291000</v>
      </c>
      <c r="H46" s="23">
        <f>SUM(H48+H54+H60+H66+H72+H78+H84+H90+H96+H102+H108+H114)</f>
        <v>1331000</v>
      </c>
    </row>
    <row r="47" spans="5:8" ht="13" x14ac:dyDescent="0.25">
      <c r="E47" s="32" t="s">
        <v>80</v>
      </c>
      <c r="F47" s="3"/>
      <c r="G47" s="3"/>
      <c r="H47" s="3"/>
    </row>
    <row r="48" spans="5:8" ht="13" x14ac:dyDescent="0.25">
      <c r="E48" s="2" t="s">
        <v>82</v>
      </c>
      <c r="F48" s="3">
        <f>SUM(F49:F52)</f>
        <v>1250000</v>
      </c>
      <c r="G48" s="3">
        <f>SUM(G49:G52)</f>
        <v>1291000</v>
      </c>
      <c r="H48" s="3">
        <f>SUM(H49:H52)</f>
        <v>1331000</v>
      </c>
    </row>
    <row r="49" spans="5:8" x14ac:dyDescent="0.25">
      <c r="E49" s="4" t="s">
        <v>83</v>
      </c>
      <c r="F49" s="5">
        <v>1250000</v>
      </c>
      <c r="G49" s="6">
        <v>1291000</v>
      </c>
      <c r="H49" s="7">
        <v>1331000</v>
      </c>
    </row>
    <row r="50" spans="5:8" x14ac:dyDescent="0.25">
      <c r="E50" s="4"/>
      <c r="F50" s="8"/>
      <c r="G50" s="9"/>
      <c r="H50" s="10"/>
    </row>
    <row r="51" spans="5:8" x14ac:dyDescent="0.25">
      <c r="E51" s="4"/>
      <c r="F51" s="8"/>
      <c r="G51" s="9"/>
      <c r="H51" s="10"/>
    </row>
    <row r="52" spans="5:8" x14ac:dyDescent="0.25">
      <c r="E52" s="4"/>
      <c r="F52" s="11"/>
      <c r="G52" s="12"/>
      <c r="H52" s="13"/>
    </row>
    <row r="53" spans="5:8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x14ac:dyDescent="0.25">
      <c r="E119" s="15" t="s">
        <v>81</v>
      </c>
      <c r="F119" s="16">
        <f>SUM(F46)</f>
        <v>1250000</v>
      </c>
      <c r="G119" s="16">
        <f>SUM(G46)</f>
        <v>1291000</v>
      </c>
      <c r="H119" s="16">
        <f>SUM(H46)</f>
        <v>1331000</v>
      </c>
    </row>
    <row r="120" spans="5:8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E1:H250"/>
  <sheetViews>
    <sheetView showGridLines="0" topLeftCell="A35" zoomScale="70" zoomScaleNormal="70" workbookViewId="0">
      <selection activeCell="E6" sqref="E6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74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148756000</v>
      </c>
      <c r="G5" s="3">
        <v>152298000</v>
      </c>
      <c r="H5" s="3">
        <v>159383000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61619000</v>
      </c>
      <c r="G7" s="23">
        <f>SUM(G8:G20)</f>
        <v>90331000</v>
      </c>
      <c r="H7" s="23">
        <f>SUM(H8:H20)</f>
        <v>93831000</v>
      </c>
    </row>
    <row r="8" spans="5:8" ht="13" x14ac:dyDescent="0.3">
      <c r="E8" s="24" t="s">
        <v>11</v>
      </c>
      <c r="F8" s="9">
        <v>17869000</v>
      </c>
      <c r="G8" s="9">
        <v>34719000</v>
      </c>
      <c r="H8" s="9">
        <v>35719000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10750000</v>
      </c>
      <c r="G11" s="9">
        <v>8362000</v>
      </c>
      <c r="H11" s="9">
        <v>8740000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33000000</v>
      </c>
      <c r="G17" s="9">
        <v>47250000</v>
      </c>
      <c r="H17" s="9">
        <v>49372000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4068000</v>
      </c>
      <c r="G21" s="3">
        <f>SUM(G22:G30)</f>
        <v>2800000</v>
      </c>
      <c r="H21" s="3">
        <f>SUM(H22:H30)</f>
        <v>2900000</v>
      </c>
    </row>
    <row r="22" spans="5:8" ht="13" x14ac:dyDescent="0.3">
      <c r="E22" s="24" t="s">
        <v>25</v>
      </c>
      <c r="F22" s="25">
        <v>2800000</v>
      </c>
      <c r="G22" s="25">
        <v>2800000</v>
      </c>
      <c r="H22" s="25">
        <v>2900000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1268000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214443000</v>
      </c>
      <c r="G31" s="16">
        <f>+G5+G6+G7+G21</f>
        <v>245429000</v>
      </c>
      <c r="H31" s="16">
        <f>+H5+H6+H7+H21</f>
        <v>256114000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13703000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>
        <v>13703000</v>
      </c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13703000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228146000</v>
      </c>
      <c r="G44" s="31">
        <f>+G31+G43</f>
        <v>245429000</v>
      </c>
      <c r="H44" s="31">
        <f>+H31+H43</f>
        <v>256114000</v>
      </c>
    </row>
    <row r="45" spans="5:8" ht="13" x14ac:dyDescent="0.25">
      <c r="E45" s="2" t="s">
        <v>78</v>
      </c>
      <c r="F45" s="3"/>
      <c r="G45" s="3"/>
      <c r="H45" s="3"/>
    </row>
    <row r="46" spans="5:8" ht="13" x14ac:dyDescent="0.25">
      <c r="E46" s="2" t="s">
        <v>79</v>
      </c>
      <c r="F46" s="23">
        <f>SUM(F48+F54+F60+F66+F72+F78+F84+F90+F96+F102+F108+F114)</f>
        <v>1350000</v>
      </c>
      <c r="G46" s="23">
        <f>SUM(G48+G54+G60+G66+G72+G78+G84+G90+G96+G102+G108+G114)</f>
        <v>1395000</v>
      </c>
      <c r="H46" s="23">
        <f>SUM(H48+H54+H60+H66+H72+H78+H84+H90+H96+H102+H108+H114)</f>
        <v>1438000</v>
      </c>
    </row>
    <row r="47" spans="5:8" ht="13" x14ac:dyDescent="0.25">
      <c r="E47" s="32" t="s">
        <v>80</v>
      </c>
      <c r="F47" s="3"/>
      <c r="G47" s="3"/>
      <c r="H47" s="3"/>
    </row>
    <row r="48" spans="5:8" ht="13" x14ac:dyDescent="0.25">
      <c r="E48" s="2" t="s">
        <v>82</v>
      </c>
      <c r="F48" s="3">
        <f>SUM(F49:F52)</f>
        <v>1350000</v>
      </c>
      <c r="G48" s="3">
        <f>SUM(G49:G52)</f>
        <v>1395000</v>
      </c>
      <c r="H48" s="3">
        <f>SUM(H49:H52)</f>
        <v>1438000</v>
      </c>
    </row>
    <row r="49" spans="5:8" x14ac:dyDescent="0.25">
      <c r="E49" s="4" t="s">
        <v>83</v>
      </c>
      <c r="F49" s="5">
        <v>1350000</v>
      </c>
      <c r="G49" s="6">
        <v>1395000</v>
      </c>
      <c r="H49" s="7">
        <v>1438000</v>
      </c>
    </row>
    <row r="50" spans="5:8" x14ac:dyDescent="0.25">
      <c r="E50" s="4"/>
      <c r="F50" s="8"/>
      <c r="G50" s="9"/>
      <c r="H50" s="10"/>
    </row>
    <row r="51" spans="5:8" x14ac:dyDescent="0.25">
      <c r="E51" s="4"/>
      <c r="F51" s="8"/>
      <c r="G51" s="9"/>
      <c r="H51" s="10"/>
    </row>
    <row r="52" spans="5:8" x14ac:dyDescent="0.25">
      <c r="E52" s="4"/>
      <c r="F52" s="11"/>
      <c r="G52" s="12"/>
      <c r="H52" s="13"/>
    </row>
    <row r="53" spans="5:8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x14ac:dyDescent="0.25">
      <c r="E119" s="15" t="s">
        <v>81</v>
      </c>
      <c r="F119" s="16">
        <f>SUM(F46)</f>
        <v>1350000</v>
      </c>
      <c r="G119" s="16">
        <f>SUM(G46)</f>
        <v>1395000</v>
      </c>
      <c r="H119" s="16">
        <f>SUM(H46)</f>
        <v>1438000</v>
      </c>
    </row>
    <row r="120" spans="5:8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H250"/>
  <sheetViews>
    <sheetView showGridLines="0" zoomScale="70" zoomScaleNormal="70" workbookViewId="0">
      <selection activeCell="E1" sqref="E1:H1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48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61911000</v>
      </c>
      <c r="G5" s="3">
        <v>63678000</v>
      </c>
      <c r="H5" s="3">
        <v>66315000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3541000</v>
      </c>
      <c r="G7" s="23">
        <f>SUM(G8:G20)</f>
        <v>3682000</v>
      </c>
      <c r="H7" s="23">
        <f>SUM(H8:H20)</f>
        <v>3796000</v>
      </c>
    </row>
    <row r="8" spans="5:8" ht="13" x14ac:dyDescent="0.3">
      <c r="E8" s="24" t="s">
        <v>11</v>
      </c>
      <c r="F8" s="9"/>
      <c r="G8" s="9"/>
      <c r="H8" s="9"/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/>
      <c r="H11" s="9"/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>
        <v>3541000</v>
      </c>
      <c r="G14" s="25">
        <v>3682000</v>
      </c>
      <c r="H14" s="25">
        <v>3796000</v>
      </c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3417000</v>
      </c>
      <c r="G21" s="3">
        <f>SUM(G22:G30)</f>
        <v>2200000</v>
      </c>
      <c r="H21" s="3">
        <f>SUM(H22:H30)</f>
        <v>2300000</v>
      </c>
    </row>
    <row r="22" spans="5:8" ht="13" x14ac:dyDescent="0.3">
      <c r="E22" s="24" t="s">
        <v>25</v>
      </c>
      <c r="F22" s="25">
        <v>2100000</v>
      </c>
      <c r="G22" s="25">
        <v>2200000</v>
      </c>
      <c r="H22" s="25">
        <v>2300000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1317000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68869000</v>
      </c>
      <c r="G31" s="16">
        <f>+G5+G6+G7+G21</f>
        <v>69560000</v>
      </c>
      <c r="H31" s="16">
        <f>+H5+H6+H7+H21</f>
        <v>72411000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68869000</v>
      </c>
      <c r="G44" s="31">
        <f>+G31+G43</f>
        <v>69560000</v>
      </c>
      <c r="H44" s="31">
        <f>+H31+H43</f>
        <v>72411000</v>
      </c>
    </row>
    <row r="45" spans="5:8" ht="13" x14ac:dyDescent="0.25">
      <c r="E45" s="2" t="s">
        <v>78</v>
      </c>
      <c r="F45" s="3"/>
      <c r="G45" s="3"/>
      <c r="H45" s="3"/>
    </row>
    <row r="46" spans="5:8" ht="13" x14ac:dyDescent="0.25">
      <c r="E46" s="2" t="s">
        <v>79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x14ac:dyDescent="0.25">
      <c r="E47" s="32" t="s">
        <v>80</v>
      </c>
      <c r="F47" s="3"/>
      <c r="G47" s="3"/>
      <c r="H47" s="3"/>
    </row>
    <row r="48" spans="5:8" ht="13" x14ac:dyDescent="0.25">
      <c r="E48" s="2" t="s">
        <v>82</v>
      </c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x14ac:dyDescent="0.25">
      <c r="E49" s="4" t="s">
        <v>83</v>
      </c>
      <c r="F49" s="5"/>
      <c r="G49" s="6"/>
      <c r="H49" s="7"/>
    </row>
    <row r="50" spans="5:8" x14ac:dyDescent="0.25">
      <c r="E50" s="4"/>
      <c r="F50" s="8"/>
      <c r="G50" s="9"/>
      <c r="H50" s="10"/>
    </row>
    <row r="51" spans="5:8" x14ac:dyDescent="0.25">
      <c r="E51" s="4"/>
      <c r="F51" s="8"/>
      <c r="G51" s="9"/>
      <c r="H51" s="10"/>
    </row>
    <row r="52" spans="5:8" x14ac:dyDescent="0.25">
      <c r="E52" s="4"/>
      <c r="F52" s="11"/>
      <c r="G52" s="12"/>
      <c r="H52" s="13"/>
    </row>
    <row r="53" spans="5:8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x14ac:dyDescent="0.25">
      <c r="E119" s="15" t="s">
        <v>81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E1:H250"/>
  <sheetViews>
    <sheetView showGridLines="0" zoomScale="70" zoomScaleNormal="70" workbookViewId="0">
      <selection activeCell="E1" sqref="E1:H1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75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195164000</v>
      </c>
      <c r="G5" s="3">
        <v>198250000</v>
      </c>
      <c r="H5" s="3">
        <v>210571000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104026000</v>
      </c>
      <c r="G7" s="23">
        <f>SUM(G8:G20)</f>
        <v>145831000</v>
      </c>
      <c r="H7" s="23">
        <f>SUM(H8:H20)</f>
        <v>151298000</v>
      </c>
    </row>
    <row r="8" spans="5:8" ht="13" x14ac:dyDescent="0.3">
      <c r="E8" s="24" t="s">
        <v>11</v>
      </c>
      <c r="F8" s="9">
        <v>73026000</v>
      </c>
      <c r="G8" s="9">
        <v>81084000</v>
      </c>
      <c r="H8" s="9">
        <v>83644000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>
        <v>1247000</v>
      </c>
      <c r="H11" s="9">
        <v>1303000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31000000</v>
      </c>
      <c r="G17" s="9">
        <v>63500000</v>
      </c>
      <c r="H17" s="9">
        <v>66351000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4446000</v>
      </c>
      <c r="G21" s="3">
        <f>SUM(G22:G30)</f>
        <v>3000000</v>
      </c>
      <c r="H21" s="3">
        <f>SUM(H22:H30)</f>
        <v>3000000</v>
      </c>
    </row>
    <row r="22" spans="5:8" ht="13" x14ac:dyDescent="0.3">
      <c r="E22" s="24" t="s">
        <v>25</v>
      </c>
      <c r="F22" s="25">
        <v>3000000</v>
      </c>
      <c r="G22" s="25">
        <v>3000000</v>
      </c>
      <c r="H22" s="25">
        <v>3000000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1446000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303636000</v>
      </c>
      <c r="G31" s="16">
        <f>+G5+G6+G7+G21</f>
        <v>347081000</v>
      </c>
      <c r="H31" s="16">
        <f>+H5+H6+H7+H21</f>
        <v>364869000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10317000</v>
      </c>
      <c r="H33" s="3">
        <f>SUM(H34:H40)</f>
        <v>42927000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>
        <v>10317000</v>
      </c>
      <c r="H35" s="9">
        <v>42927000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10317000</v>
      </c>
      <c r="H43" s="29">
        <f>+H33+H41</f>
        <v>42927000</v>
      </c>
    </row>
    <row r="44" spans="5:8" ht="14" x14ac:dyDescent="0.3">
      <c r="E44" s="30" t="s">
        <v>42</v>
      </c>
      <c r="F44" s="31">
        <f>+F31+F43</f>
        <v>303636000</v>
      </c>
      <c r="G44" s="31">
        <f>+G31+G43</f>
        <v>357398000</v>
      </c>
      <c r="H44" s="31">
        <f>+H31+H43</f>
        <v>407796000</v>
      </c>
    </row>
    <row r="45" spans="5:8" ht="13" x14ac:dyDescent="0.25">
      <c r="E45" s="2" t="s">
        <v>78</v>
      </c>
      <c r="F45" s="3"/>
      <c r="G45" s="3"/>
      <c r="H45" s="3"/>
    </row>
    <row r="46" spans="5:8" ht="13" x14ac:dyDescent="0.25">
      <c r="E46" s="2" t="s">
        <v>79</v>
      </c>
      <c r="F46" s="23">
        <f>SUM(F48+F54+F60+F66+F72+F78+F84+F90+F96+F102+F108+F114)</f>
        <v>1350000</v>
      </c>
      <c r="G46" s="23">
        <f>SUM(G48+G54+G60+G66+G72+G78+G84+G90+G96+G102+G108+G114)</f>
        <v>1395000</v>
      </c>
      <c r="H46" s="23">
        <f>SUM(H48+H54+H60+H66+H72+H78+H84+H90+H96+H102+H108+H114)</f>
        <v>1438000</v>
      </c>
    </row>
    <row r="47" spans="5:8" ht="13" x14ac:dyDescent="0.25">
      <c r="E47" s="32" t="s">
        <v>80</v>
      </c>
      <c r="F47" s="3"/>
      <c r="G47" s="3"/>
      <c r="H47" s="3"/>
    </row>
    <row r="48" spans="5:8" ht="13" x14ac:dyDescent="0.25">
      <c r="E48" s="2" t="s">
        <v>82</v>
      </c>
      <c r="F48" s="3">
        <f>SUM(F49:F52)</f>
        <v>1350000</v>
      </c>
      <c r="G48" s="3">
        <f>SUM(G49:G52)</f>
        <v>1395000</v>
      </c>
      <c r="H48" s="3">
        <f>SUM(H49:H52)</f>
        <v>1438000</v>
      </c>
    </row>
    <row r="49" spans="5:8" x14ac:dyDescent="0.25">
      <c r="E49" s="4" t="s">
        <v>83</v>
      </c>
      <c r="F49" s="5">
        <v>1350000</v>
      </c>
      <c r="G49" s="6">
        <v>1395000</v>
      </c>
      <c r="H49" s="7">
        <v>1438000</v>
      </c>
    </row>
    <row r="50" spans="5:8" x14ac:dyDescent="0.25">
      <c r="E50" s="4"/>
      <c r="F50" s="8"/>
      <c r="G50" s="9"/>
      <c r="H50" s="10"/>
    </row>
    <row r="51" spans="5:8" x14ac:dyDescent="0.25">
      <c r="E51" s="4"/>
      <c r="F51" s="8"/>
      <c r="G51" s="9"/>
      <c r="H51" s="10"/>
    </row>
    <row r="52" spans="5:8" x14ac:dyDescent="0.25">
      <c r="E52" s="4"/>
      <c r="F52" s="11"/>
      <c r="G52" s="12"/>
      <c r="H52" s="13"/>
    </row>
    <row r="53" spans="5:8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x14ac:dyDescent="0.25">
      <c r="E119" s="15" t="s">
        <v>81</v>
      </c>
      <c r="F119" s="16">
        <f>SUM(F46)</f>
        <v>1350000</v>
      </c>
      <c r="G119" s="16">
        <f>SUM(G46)</f>
        <v>1395000</v>
      </c>
      <c r="H119" s="16">
        <f>SUM(H46)</f>
        <v>1438000</v>
      </c>
    </row>
    <row r="120" spans="5:8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E1:H250"/>
  <sheetViews>
    <sheetView showGridLines="0" zoomScale="70" zoomScaleNormal="70" workbookViewId="0">
      <selection activeCell="E1" sqref="E1:H1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76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255910000</v>
      </c>
      <c r="G5" s="3">
        <v>262007000</v>
      </c>
      <c r="H5" s="3">
        <v>274227000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118597000</v>
      </c>
      <c r="G7" s="23">
        <f>SUM(G8:G20)</f>
        <v>141435000</v>
      </c>
      <c r="H7" s="23">
        <f>SUM(H8:H20)</f>
        <v>147474000</v>
      </c>
    </row>
    <row r="8" spans="5:8" ht="13" x14ac:dyDescent="0.3">
      <c r="E8" s="24" t="s">
        <v>11</v>
      </c>
      <c r="F8" s="9">
        <v>64846000</v>
      </c>
      <c r="G8" s="9">
        <v>71935000</v>
      </c>
      <c r="H8" s="9">
        <v>74188000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15527000</v>
      </c>
      <c r="G11" s="9">
        <v>14000000</v>
      </c>
      <c r="H11" s="9">
        <v>15294000</v>
      </c>
    </row>
    <row r="12" spans="5:8" ht="13" x14ac:dyDescent="0.3">
      <c r="E12" s="24" t="s">
        <v>15</v>
      </c>
      <c r="F12" s="9">
        <v>8224000</v>
      </c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30000000</v>
      </c>
      <c r="G17" s="9">
        <v>55500000</v>
      </c>
      <c r="H17" s="9">
        <v>57992000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4420000</v>
      </c>
      <c r="G21" s="3">
        <f>SUM(G22:G30)</f>
        <v>3000000</v>
      </c>
      <c r="H21" s="3">
        <f>SUM(H22:H30)</f>
        <v>3000000</v>
      </c>
    </row>
    <row r="22" spans="5:8" ht="13" x14ac:dyDescent="0.3">
      <c r="E22" s="24" t="s">
        <v>25</v>
      </c>
      <c r="F22" s="25">
        <v>3000000</v>
      </c>
      <c r="G22" s="25">
        <v>3000000</v>
      </c>
      <c r="H22" s="25">
        <v>3000000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1420000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378927000</v>
      </c>
      <c r="G31" s="16">
        <f>+G5+G6+G7+G21</f>
        <v>406442000</v>
      </c>
      <c r="H31" s="16">
        <f>+H5+H6+H7+H21</f>
        <v>424701000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19399000</v>
      </c>
      <c r="G33" s="3">
        <f>SUM(G34:G40)</f>
        <v>9649000</v>
      </c>
      <c r="H33" s="3">
        <f>SUM(H34:H40)</f>
        <v>13766000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>
        <v>19399000</v>
      </c>
      <c r="G35" s="9">
        <v>9649000</v>
      </c>
      <c r="H35" s="9">
        <v>13766000</v>
      </c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19399000</v>
      </c>
      <c r="G43" s="29">
        <f>+G33+G41</f>
        <v>9649000</v>
      </c>
      <c r="H43" s="29">
        <f>+H33+H41</f>
        <v>13766000</v>
      </c>
    </row>
    <row r="44" spans="5:8" ht="14" x14ac:dyDescent="0.3">
      <c r="E44" s="30" t="s">
        <v>42</v>
      </c>
      <c r="F44" s="31">
        <f>+F31+F43</f>
        <v>398326000</v>
      </c>
      <c r="G44" s="31">
        <f>+G31+G43</f>
        <v>416091000</v>
      </c>
      <c r="H44" s="31">
        <f>+H31+H43</f>
        <v>438467000</v>
      </c>
    </row>
    <row r="45" spans="5:8" ht="13" x14ac:dyDescent="0.25">
      <c r="E45" s="2" t="s">
        <v>78</v>
      </c>
      <c r="F45" s="3"/>
      <c r="G45" s="3"/>
      <c r="H45" s="3"/>
    </row>
    <row r="46" spans="5:8" ht="13" x14ac:dyDescent="0.25">
      <c r="E46" s="2" t="s">
        <v>79</v>
      </c>
      <c r="F46" s="23">
        <f>SUM(F48+F54+F60+F66+F72+F78+F84+F90+F96+F102+F108+F114)</f>
        <v>1350000</v>
      </c>
      <c r="G46" s="23">
        <f>SUM(G48+G54+G60+G66+G72+G78+G84+G90+G96+G102+G108+G114)</f>
        <v>1395000</v>
      </c>
      <c r="H46" s="23">
        <f>SUM(H48+H54+H60+H66+H72+H78+H84+H90+H96+H102+H108+H114)</f>
        <v>1438000</v>
      </c>
    </row>
    <row r="47" spans="5:8" ht="13" x14ac:dyDescent="0.25">
      <c r="E47" s="32" t="s">
        <v>80</v>
      </c>
      <c r="F47" s="3"/>
      <c r="G47" s="3"/>
      <c r="H47" s="3"/>
    </row>
    <row r="48" spans="5:8" ht="13" x14ac:dyDescent="0.25">
      <c r="E48" s="2" t="s">
        <v>82</v>
      </c>
      <c r="F48" s="3">
        <f>SUM(F49:F52)</f>
        <v>1350000</v>
      </c>
      <c r="G48" s="3">
        <f>SUM(G49:G52)</f>
        <v>1395000</v>
      </c>
      <c r="H48" s="3">
        <f>SUM(H49:H52)</f>
        <v>1438000</v>
      </c>
    </row>
    <row r="49" spans="5:8" x14ac:dyDescent="0.25">
      <c r="E49" s="4" t="s">
        <v>83</v>
      </c>
      <c r="F49" s="5">
        <v>1350000</v>
      </c>
      <c r="G49" s="6">
        <v>1395000</v>
      </c>
      <c r="H49" s="7">
        <v>1438000</v>
      </c>
    </row>
    <row r="50" spans="5:8" x14ac:dyDescent="0.25">
      <c r="E50" s="4"/>
      <c r="F50" s="8"/>
      <c r="G50" s="9"/>
      <c r="H50" s="10"/>
    </row>
    <row r="51" spans="5:8" x14ac:dyDescent="0.25">
      <c r="E51" s="4"/>
      <c r="F51" s="8"/>
      <c r="G51" s="9"/>
      <c r="H51" s="10"/>
    </row>
    <row r="52" spans="5:8" x14ac:dyDescent="0.25">
      <c r="E52" s="4"/>
      <c r="F52" s="11"/>
      <c r="G52" s="12"/>
      <c r="H52" s="13"/>
    </row>
    <row r="53" spans="5:8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x14ac:dyDescent="0.25">
      <c r="E119" s="15" t="s">
        <v>81</v>
      </c>
      <c r="F119" s="16">
        <f>SUM(F46)</f>
        <v>1350000</v>
      </c>
      <c r="G119" s="16">
        <f>SUM(G46)</f>
        <v>1395000</v>
      </c>
      <c r="H119" s="16">
        <f>SUM(H46)</f>
        <v>1438000</v>
      </c>
    </row>
    <row r="120" spans="5:8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E1:H250"/>
  <sheetViews>
    <sheetView showGridLines="0" zoomScale="70" zoomScaleNormal="70" workbookViewId="0">
      <selection activeCell="E1" sqref="E1:H1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77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75260000</v>
      </c>
      <c r="G5" s="3">
        <v>79550000</v>
      </c>
      <c r="H5" s="3">
        <v>80733000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45206000</v>
      </c>
      <c r="G7" s="23">
        <f>SUM(G8:G20)</f>
        <v>56644000</v>
      </c>
      <c r="H7" s="23">
        <f>SUM(H8:H20)</f>
        <v>58857000</v>
      </c>
    </row>
    <row r="8" spans="5:8" ht="13" x14ac:dyDescent="0.3">
      <c r="E8" s="24" t="s">
        <v>11</v>
      </c>
      <c r="F8" s="9">
        <v>14606000</v>
      </c>
      <c r="G8" s="9">
        <v>14702000</v>
      </c>
      <c r="H8" s="9">
        <v>15028000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5600000</v>
      </c>
      <c r="G11" s="9">
        <v>12542000</v>
      </c>
      <c r="H11" s="9">
        <v>13109000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25000000</v>
      </c>
      <c r="G17" s="9">
        <v>29400000</v>
      </c>
      <c r="H17" s="9">
        <v>30720000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3563000</v>
      </c>
      <c r="G21" s="3">
        <f>SUM(G22:G30)</f>
        <v>2200000</v>
      </c>
      <c r="H21" s="3">
        <f>SUM(H22:H30)</f>
        <v>2200000</v>
      </c>
    </row>
    <row r="22" spans="5:8" ht="13" x14ac:dyDescent="0.3">
      <c r="E22" s="24" t="s">
        <v>25</v>
      </c>
      <c r="F22" s="25">
        <v>2100000</v>
      </c>
      <c r="G22" s="25">
        <v>2200000</v>
      </c>
      <c r="H22" s="25">
        <v>2200000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1463000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124029000</v>
      </c>
      <c r="G31" s="16">
        <f>+G5+G6+G7+G21</f>
        <v>138394000</v>
      </c>
      <c r="H31" s="16">
        <f>+H5+H6+H7+H21</f>
        <v>141790000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10842000</v>
      </c>
      <c r="H33" s="3">
        <f>SUM(H34:H40)</f>
        <v>10000000</v>
      </c>
    </row>
    <row r="34" spans="5:8" ht="13" x14ac:dyDescent="0.3">
      <c r="E34" s="24" t="s">
        <v>19</v>
      </c>
      <c r="F34" s="9"/>
      <c r="G34" s="9">
        <v>10700000</v>
      </c>
      <c r="H34" s="9">
        <v>10000000</v>
      </c>
    </row>
    <row r="35" spans="5:8" ht="13" x14ac:dyDescent="0.3">
      <c r="E35" s="24" t="s">
        <v>37</v>
      </c>
      <c r="F35" s="9"/>
      <c r="G35" s="9">
        <v>142000</v>
      </c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10842000</v>
      </c>
      <c r="H43" s="29">
        <f>+H33+H41</f>
        <v>10000000</v>
      </c>
    </row>
    <row r="44" spans="5:8" ht="14" x14ac:dyDescent="0.3">
      <c r="E44" s="30" t="s">
        <v>42</v>
      </c>
      <c r="F44" s="31">
        <f>+F31+F43</f>
        <v>124029000</v>
      </c>
      <c r="G44" s="31">
        <f>+G31+G43</f>
        <v>149236000</v>
      </c>
      <c r="H44" s="31">
        <f>+H31+H43</f>
        <v>151790000</v>
      </c>
    </row>
    <row r="45" spans="5:8" ht="13" x14ac:dyDescent="0.25">
      <c r="E45" s="2" t="s">
        <v>78</v>
      </c>
      <c r="F45" s="3"/>
      <c r="G45" s="3"/>
      <c r="H45" s="3"/>
    </row>
    <row r="46" spans="5:8" ht="13" x14ac:dyDescent="0.25">
      <c r="E46" s="2" t="s">
        <v>79</v>
      </c>
      <c r="F46" s="23">
        <f>SUM(F48+F54+F60+F66+F72+F78+F84+F90+F96+F102+F108+F114)</f>
        <v>1150000</v>
      </c>
      <c r="G46" s="23">
        <f>SUM(G48+G54+G60+G66+G72+G78+G84+G90+G96+G102+G108+G114)</f>
        <v>1188000</v>
      </c>
      <c r="H46" s="23">
        <f>SUM(H48+H54+H60+H66+H72+H78+H84+H90+H96+H102+H108+H114)</f>
        <v>1225000</v>
      </c>
    </row>
    <row r="47" spans="5:8" ht="13" x14ac:dyDescent="0.25">
      <c r="E47" s="32" t="s">
        <v>80</v>
      </c>
      <c r="F47" s="3"/>
      <c r="G47" s="3"/>
      <c r="H47" s="3"/>
    </row>
    <row r="48" spans="5:8" ht="13" x14ac:dyDescent="0.25">
      <c r="E48" s="2" t="s">
        <v>82</v>
      </c>
      <c r="F48" s="3">
        <f>SUM(F49:F52)</f>
        <v>1150000</v>
      </c>
      <c r="G48" s="3">
        <f>SUM(G49:G52)</f>
        <v>1188000</v>
      </c>
      <c r="H48" s="3">
        <f>SUM(H49:H52)</f>
        <v>1225000</v>
      </c>
    </row>
    <row r="49" spans="5:8" x14ac:dyDescent="0.25">
      <c r="E49" s="4" t="s">
        <v>83</v>
      </c>
      <c r="F49" s="5">
        <v>1150000</v>
      </c>
      <c r="G49" s="6">
        <v>1188000</v>
      </c>
      <c r="H49" s="7">
        <v>1225000</v>
      </c>
    </row>
    <row r="50" spans="5:8" x14ac:dyDescent="0.25">
      <c r="E50" s="4"/>
      <c r="F50" s="8"/>
      <c r="G50" s="9"/>
      <c r="H50" s="10"/>
    </row>
    <row r="51" spans="5:8" x14ac:dyDescent="0.25">
      <c r="E51" s="4"/>
      <c r="F51" s="8"/>
      <c r="G51" s="9"/>
      <c r="H51" s="10"/>
    </row>
    <row r="52" spans="5:8" x14ac:dyDescent="0.25">
      <c r="E52" s="4"/>
      <c r="F52" s="11"/>
      <c r="G52" s="12"/>
      <c r="H52" s="13"/>
    </row>
    <row r="53" spans="5:8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x14ac:dyDescent="0.25">
      <c r="E119" s="15" t="s">
        <v>81</v>
      </c>
      <c r="F119" s="16">
        <f>SUM(F46)</f>
        <v>1150000</v>
      </c>
      <c r="G119" s="16">
        <f>SUM(G46)</f>
        <v>1188000</v>
      </c>
      <c r="H119" s="16">
        <f>SUM(H46)</f>
        <v>1225000</v>
      </c>
    </row>
    <row r="120" spans="5:8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E1:H250"/>
  <sheetViews>
    <sheetView showGridLines="0" zoomScale="70" zoomScaleNormal="70" workbookViewId="0">
      <selection activeCell="E1" sqref="E1:H1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49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64541000</v>
      </c>
      <c r="G5" s="3">
        <v>65355000</v>
      </c>
      <c r="H5" s="3">
        <v>69055000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3672000</v>
      </c>
      <c r="G7" s="23">
        <f>SUM(G8:G20)</f>
        <v>3818000</v>
      </c>
      <c r="H7" s="23">
        <f>SUM(H8:H20)</f>
        <v>3937000</v>
      </c>
    </row>
    <row r="8" spans="5:8" ht="13" x14ac:dyDescent="0.3">
      <c r="E8" s="24" t="s">
        <v>11</v>
      </c>
      <c r="F8" s="9"/>
      <c r="G8" s="9"/>
      <c r="H8" s="9"/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/>
      <c r="H11" s="9"/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>
        <v>3672000</v>
      </c>
      <c r="G14" s="25">
        <v>3818000</v>
      </c>
      <c r="H14" s="25">
        <v>3937000</v>
      </c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3275000</v>
      </c>
      <c r="G21" s="3">
        <f>SUM(G22:G30)</f>
        <v>2100000</v>
      </c>
      <c r="H21" s="3">
        <f>SUM(H22:H30)</f>
        <v>2200000</v>
      </c>
    </row>
    <row r="22" spans="5:8" ht="13" x14ac:dyDescent="0.3">
      <c r="E22" s="24" t="s">
        <v>25</v>
      </c>
      <c r="F22" s="25">
        <v>2000000</v>
      </c>
      <c r="G22" s="25">
        <v>2100000</v>
      </c>
      <c r="H22" s="25">
        <v>2200000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1275000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71488000</v>
      </c>
      <c r="G31" s="16">
        <f>+G5+G6+G7+G21</f>
        <v>71273000</v>
      </c>
      <c r="H31" s="16">
        <f>+H5+H6+H7+H21</f>
        <v>75192000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71488000</v>
      </c>
      <c r="G44" s="31">
        <f>+G31+G43</f>
        <v>71273000</v>
      </c>
      <c r="H44" s="31">
        <f>+H31+H43</f>
        <v>75192000</v>
      </c>
    </row>
    <row r="45" spans="5:8" ht="13" x14ac:dyDescent="0.25">
      <c r="E45" s="2" t="s">
        <v>78</v>
      </c>
      <c r="F45" s="3"/>
      <c r="G45" s="3"/>
      <c r="H45" s="3"/>
    </row>
    <row r="46" spans="5:8" ht="13" x14ac:dyDescent="0.25">
      <c r="E46" s="2" t="s">
        <v>79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x14ac:dyDescent="0.25">
      <c r="E47" s="32" t="s">
        <v>80</v>
      </c>
      <c r="F47" s="3"/>
      <c r="G47" s="3"/>
      <c r="H47" s="3"/>
    </row>
    <row r="48" spans="5:8" ht="13" x14ac:dyDescent="0.25">
      <c r="E48" s="2" t="s">
        <v>82</v>
      </c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x14ac:dyDescent="0.25">
      <c r="E49" s="4" t="s">
        <v>83</v>
      </c>
      <c r="F49" s="5"/>
      <c r="G49" s="6"/>
      <c r="H49" s="7"/>
    </row>
    <row r="50" spans="5:8" x14ac:dyDescent="0.25">
      <c r="E50" s="4"/>
      <c r="F50" s="8"/>
      <c r="G50" s="9"/>
      <c r="H50" s="10"/>
    </row>
    <row r="51" spans="5:8" x14ac:dyDescent="0.25">
      <c r="E51" s="4"/>
      <c r="F51" s="8"/>
      <c r="G51" s="9"/>
      <c r="H51" s="10"/>
    </row>
    <row r="52" spans="5:8" x14ac:dyDescent="0.25">
      <c r="E52" s="4"/>
      <c r="F52" s="11"/>
      <c r="G52" s="12"/>
      <c r="H52" s="13"/>
    </row>
    <row r="53" spans="5:8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x14ac:dyDescent="0.25">
      <c r="E119" s="15" t="s">
        <v>81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E1:H250"/>
  <sheetViews>
    <sheetView showGridLines="0" zoomScale="70" zoomScaleNormal="70" workbookViewId="0">
      <selection activeCell="E1" sqref="E1:H1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50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86610000</v>
      </c>
      <c r="G5" s="3">
        <v>88654000</v>
      </c>
      <c r="H5" s="3">
        <v>92734000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3497000</v>
      </c>
      <c r="G7" s="23">
        <f>SUM(G8:G20)</f>
        <v>3637000</v>
      </c>
      <c r="H7" s="23">
        <f>SUM(H8:H20)</f>
        <v>3750000</v>
      </c>
    </row>
    <row r="8" spans="5:8" ht="13" x14ac:dyDescent="0.3">
      <c r="E8" s="24" t="s">
        <v>11</v>
      </c>
      <c r="F8" s="9"/>
      <c r="G8" s="9"/>
      <c r="H8" s="9"/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/>
      <c r="H11" s="9"/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>
        <v>3497000</v>
      </c>
      <c r="G14" s="25">
        <v>3637000</v>
      </c>
      <c r="H14" s="25">
        <v>3750000</v>
      </c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2574000</v>
      </c>
      <c r="G21" s="3">
        <f>SUM(G22:G30)</f>
        <v>1400000</v>
      </c>
      <c r="H21" s="3">
        <f>SUM(H22:H30)</f>
        <v>1600000</v>
      </c>
    </row>
    <row r="22" spans="5:8" ht="13" x14ac:dyDescent="0.3">
      <c r="E22" s="24" t="s">
        <v>25</v>
      </c>
      <c r="F22" s="25">
        <v>1300000</v>
      </c>
      <c r="G22" s="25">
        <v>1400000</v>
      </c>
      <c r="H22" s="25">
        <v>1600000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1274000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92681000</v>
      </c>
      <c r="G31" s="16">
        <f>+G5+G6+G7+G21</f>
        <v>93691000</v>
      </c>
      <c r="H31" s="16">
        <f>+H5+H6+H7+H21</f>
        <v>98084000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92681000</v>
      </c>
      <c r="G44" s="31">
        <f>+G31+G43</f>
        <v>93691000</v>
      </c>
      <c r="H44" s="31">
        <f>+H31+H43</f>
        <v>98084000</v>
      </c>
    </row>
    <row r="45" spans="5:8" ht="13" x14ac:dyDescent="0.25">
      <c r="E45" s="2" t="s">
        <v>78</v>
      </c>
      <c r="F45" s="3"/>
      <c r="G45" s="3"/>
      <c r="H45" s="3"/>
    </row>
    <row r="46" spans="5:8" ht="13" x14ac:dyDescent="0.25">
      <c r="E46" s="2" t="s">
        <v>79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x14ac:dyDescent="0.25">
      <c r="E47" s="32" t="s">
        <v>80</v>
      </c>
      <c r="F47" s="3"/>
      <c r="G47" s="3"/>
      <c r="H47" s="3"/>
    </row>
    <row r="48" spans="5:8" ht="13" x14ac:dyDescent="0.25">
      <c r="E48" s="2" t="s">
        <v>82</v>
      </c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x14ac:dyDescent="0.25">
      <c r="E49" s="4" t="s">
        <v>83</v>
      </c>
      <c r="F49" s="5"/>
      <c r="G49" s="6"/>
      <c r="H49" s="7"/>
    </row>
    <row r="50" spans="5:8" x14ac:dyDescent="0.25">
      <c r="E50" s="4"/>
      <c r="F50" s="8"/>
      <c r="G50" s="9"/>
      <c r="H50" s="10"/>
    </row>
    <row r="51" spans="5:8" x14ac:dyDescent="0.25">
      <c r="E51" s="4"/>
      <c r="F51" s="8"/>
      <c r="G51" s="9"/>
      <c r="H51" s="10"/>
    </row>
    <row r="52" spans="5:8" x14ac:dyDescent="0.25">
      <c r="E52" s="4"/>
      <c r="F52" s="11"/>
      <c r="G52" s="12"/>
      <c r="H52" s="13"/>
    </row>
    <row r="53" spans="5:8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x14ac:dyDescent="0.25">
      <c r="E119" s="15" t="s">
        <v>81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1:H250"/>
  <sheetViews>
    <sheetView showGridLines="0" zoomScale="70" zoomScaleNormal="70" workbookViewId="0">
      <selection activeCell="E1" sqref="E1:H1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51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148071000</v>
      </c>
      <c r="G5" s="3">
        <v>153119000</v>
      </c>
      <c r="H5" s="3">
        <v>158701000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8074000</v>
      </c>
      <c r="G7" s="23">
        <f>SUM(G8:G20)</f>
        <v>8197000</v>
      </c>
      <c r="H7" s="23">
        <f>SUM(H8:H20)</f>
        <v>8296000</v>
      </c>
    </row>
    <row r="8" spans="5:8" ht="13" x14ac:dyDescent="0.3">
      <c r="E8" s="24" t="s">
        <v>11</v>
      </c>
      <c r="F8" s="9"/>
      <c r="G8" s="9"/>
      <c r="H8" s="9"/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5000000</v>
      </c>
      <c r="G11" s="9">
        <v>5000000</v>
      </c>
      <c r="H11" s="9">
        <v>5000000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>
        <v>3074000</v>
      </c>
      <c r="G14" s="25">
        <v>3197000</v>
      </c>
      <c r="H14" s="25">
        <v>3296000</v>
      </c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2552000</v>
      </c>
      <c r="G21" s="3">
        <f>SUM(G22:G30)</f>
        <v>1300000</v>
      </c>
      <c r="H21" s="3">
        <f>SUM(H22:H30)</f>
        <v>1500000</v>
      </c>
    </row>
    <row r="22" spans="5:8" ht="13" x14ac:dyDescent="0.3">
      <c r="E22" s="24" t="s">
        <v>25</v>
      </c>
      <c r="F22" s="25">
        <v>1200000</v>
      </c>
      <c r="G22" s="25">
        <v>1300000</v>
      </c>
      <c r="H22" s="25">
        <v>1500000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1352000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158697000</v>
      </c>
      <c r="G31" s="16">
        <f>+G5+G6+G7+G21</f>
        <v>162616000</v>
      </c>
      <c r="H31" s="16">
        <f>+H5+H6+H7+H21</f>
        <v>168497000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158697000</v>
      </c>
      <c r="G44" s="31">
        <f>+G31+G43</f>
        <v>162616000</v>
      </c>
      <c r="H44" s="31">
        <f>+H31+H43</f>
        <v>168497000</v>
      </c>
    </row>
    <row r="45" spans="5:8" ht="13" x14ac:dyDescent="0.25">
      <c r="E45" s="2" t="s">
        <v>78</v>
      </c>
      <c r="F45" s="3"/>
      <c r="G45" s="3"/>
      <c r="H45" s="3"/>
    </row>
    <row r="46" spans="5:8" ht="13" x14ac:dyDescent="0.25">
      <c r="E46" s="2" t="s">
        <v>79</v>
      </c>
      <c r="F46" s="23">
        <f>SUM(F48+F54+F60+F66+F72+F78+F84+F90+F96+F102+F108+F114)</f>
        <v>0</v>
      </c>
      <c r="G46" s="23">
        <f>SUM(G48+G54+G60+G66+G72+G78+G84+G90+G96+G102+G108+G114)</f>
        <v>0</v>
      </c>
      <c r="H46" s="23">
        <f>SUM(H48+H54+H60+H66+H72+H78+H84+H90+H96+H102+H108+H114)</f>
        <v>0</v>
      </c>
    </row>
    <row r="47" spans="5:8" ht="13" x14ac:dyDescent="0.25">
      <c r="E47" s="32" t="s">
        <v>80</v>
      </c>
      <c r="F47" s="3"/>
      <c r="G47" s="3"/>
      <c r="H47" s="3"/>
    </row>
    <row r="48" spans="5:8" ht="13" x14ac:dyDescent="0.25">
      <c r="E48" s="2" t="s">
        <v>82</v>
      </c>
      <c r="F48" s="3">
        <f>SUM(F49:F52)</f>
        <v>0</v>
      </c>
      <c r="G48" s="3">
        <f>SUM(G49:G52)</f>
        <v>0</v>
      </c>
      <c r="H48" s="3">
        <f>SUM(H49:H52)</f>
        <v>0</v>
      </c>
    </row>
    <row r="49" spans="5:8" x14ac:dyDescent="0.25">
      <c r="E49" s="4" t="s">
        <v>83</v>
      </c>
      <c r="F49" s="5"/>
      <c r="G49" s="6"/>
      <c r="H49" s="7"/>
    </row>
    <row r="50" spans="5:8" x14ac:dyDescent="0.25">
      <c r="E50" s="4"/>
      <c r="F50" s="8"/>
      <c r="G50" s="9"/>
      <c r="H50" s="10"/>
    </row>
    <row r="51" spans="5:8" x14ac:dyDescent="0.25">
      <c r="E51" s="4"/>
      <c r="F51" s="8"/>
      <c r="G51" s="9"/>
      <c r="H51" s="10"/>
    </row>
    <row r="52" spans="5:8" x14ac:dyDescent="0.25">
      <c r="E52" s="4"/>
      <c r="F52" s="11"/>
      <c r="G52" s="12"/>
      <c r="H52" s="13"/>
    </row>
    <row r="53" spans="5:8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x14ac:dyDescent="0.25">
      <c r="E119" s="15" t="s">
        <v>81</v>
      </c>
      <c r="F119" s="16">
        <f>SUM(F46)</f>
        <v>0</v>
      </c>
      <c r="G119" s="16">
        <f>SUM(G46)</f>
        <v>0</v>
      </c>
      <c r="H119" s="16">
        <f>SUM(H46)</f>
        <v>0</v>
      </c>
    </row>
    <row r="120" spans="5:8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E1:H250"/>
  <sheetViews>
    <sheetView showGridLines="0" zoomScale="70" zoomScaleNormal="70" workbookViewId="0">
      <selection activeCell="E1" sqref="E1:H1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52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28090000</v>
      </c>
      <c r="G5" s="3">
        <v>28849000</v>
      </c>
      <c r="H5" s="3">
        <v>30079000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7943000</v>
      </c>
      <c r="G7" s="23">
        <f>SUM(G8:G20)</f>
        <v>28639000</v>
      </c>
      <c r="H7" s="23">
        <f>SUM(H8:H20)</f>
        <v>29664000</v>
      </c>
    </row>
    <row r="8" spans="5:8" ht="13" x14ac:dyDescent="0.3">
      <c r="E8" s="24" t="s">
        <v>11</v>
      </c>
      <c r="F8" s="9">
        <v>7943000</v>
      </c>
      <c r="G8" s="9">
        <v>8291000</v>
      </c>
      <c r="H8" s="9">
        <v>8402000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>
        <v>1246000</v>
      </c>
      <c r="H11" s="9">
        <v>1302000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>
        <v>19102000</v>
      </c>
      <c r="H17" s="9">
        <v>19960000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3940000</v>
      </c>
      <c r="G21" s="3">
        <f>SUM(G22:G30)</f>
        <v>2700000</v>
      </c>
      <c r="H21" s="3">
        <f>SUM(H22:H30)</f>
        <v>2700000</v>
      </c>
    </row>
    <row r="22" spans="5:8" ht="13" x14ac:dyDescent="0.3">
      <c r="E22" s="24" t="s">
        <v>25</v>
      </c>
      <c r="F22" s="25">
        <v>2600000</v>
      </c>
      <c r="G22" s="25">
        <v>2700000</v>
      </c>
      <c r="H22" s="25">
        <v>2700000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1340000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39973000</v>
      </c>
      <c r="G31" s="16">
        <f>+G5+G6+G7+G21</f>
        <v>60188000</v>
      </c>
      <c r="H31" s="16">
        <f>+H5+H6+H7+H21</f>
        <v>62443000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39973000</v>
      </c>
      <c r="G44" s="31">
        <f>+G31+G43</f>
        <v>60188000</v>
      </c>
      <c r="H44" s="31">
        <f>+H31+H43</f>
        <v>62443000</v>
      </c>
    </row>
    <row r="45" spans="5:8" ht="13" x14ac:dyDescent="0.25">
      <c r="E45" s="2" t="s">
        <v>78</v>
      </c>
      <c r="F45" s="3"/>
      <c r="G45" s="3"/>
      <c r="H45" s="3"/>
    </row>
    <row r="46" spans="5:8" ht="13" x14ac:dyDescent="0.25">
      <c r="E46" s="2" t="s">
        <v>79</v>
      </c>
      <c r="F46" s="23">
        <f>SUM(F48+F54+F60+F66+F72+F78+F84+F90+F96+F102+F108+F114)</f>
        <v>1350000</v>
      </c>
      <c r="G46" s="23">
        <f>SUM(G48+G54+G60+G66+G72+G78+G84+G90+G96+G102+G108+G114)</f>
        <v>1395000</v>
      </c>
      <c r="H46" s="23">
        <f>SUM(H48+H54+H60+H66+H72+H78+H84+H90+H96+H102+H108+H114)</f>
        <v>1438000</v>
      </c>
    </row>
    <row r="47" spans="5:8" ht="13" x14ac:dyDescent="0.25">
      <c r="E47" s="32" t="s">
        <v>80</v>
      </c>
      <c r="F47" s="3"/>
      <c r="G47" s="3"/>
      <c r="H47" s="3"/>
    </row>
    <row r="48" spans="5:8" ht="13" x14ac:dyDescent="0.25">
      <c r="E48" s="2" t="s">
        <v>82</v>
      </c>
      <c r="F48" s="3">
        <f>SUM(F49:F52)</f>
        <v>1350000</v>
      </c>
      <c r="G48" s="3">
        <f>SUM(G49:G52)</f>
        <v>1395000</v>
      </c>
      <c r="H48" s="3">
        <f>SUM(H49:H52)</f>
        <v>1438000</v>
      </c>
    </row>
    <row r="49" spans="5:8" x14ac:dyDescent="0.25">
      <c r="E49" s="4" t="s">
        <v>83</v>
      </c>
      <c r="F49" s="5">
        <v>1350000</v>
      </c>
      <c r="G49" s="6">
        <v>1395000</v>
      </c>
      <c r="H49" s="7">
        <v>1438000</v>
      </c>
    </row>
    <row r="50" spans="5:8" x14ac:dyDescent="0.25">
      <c r="E50" s="4"/>
      <c r="F50" s="8"/>
      <c r="G50" s="9"/>
      <c r="H50" s="10"/>
    </row>
    <row r="51" spans="5:8" x14ac:dyDescent="0.25">
      <c r="E51" s="4"/>
      <c r="F51" s="8"/>
      <c r="G51" s="9"/>
      <c r="H51" s="10"/>
    </row>
    <row r="52" spans="5:8" x14ac:dyDescent="0.25">
      <c r="E52" s="4"/>
      <c r="F52" s="11"/>
      <c r="G52" s="12"/>
      <c r="H52" s="13"/>
    </row>
    <row r="53" spans="5:8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x14ac:dyDescent="0.25">
      <c r="E119" s="15" t="s">
        <v>81</v>
      </c>
      <c r="F119" s="16">
        <f>SUM(F46)</f>
        <v>1350000</v>
      </c>
      <c r="G119" s="16">
        <f>SUM(G46)</f>
        <v>1395000</v>
      </c>
      <c r="H119" s="16">
        <f>SUM(H46)</f>
        <v>1438000</v>
      </c>
    </row>
    <row r="120" spans="5:8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E1:H250"/>
  <sheetViews>
    <sheetView showGridLines="0" zoomScale="70" zoomScaleNormal="70" workbookViewId="0">
      <selection activeCell="E1" sqref="E1:H1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53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73887000</v>
      </c>
      <c r="G5" s="3">
        <v>77000000</v>
      </c>
      <c r="H5" s="3">
        <v>79208000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39171000</v>
      </c>
      <c r="G7" s="23">
        <f>SUM(G8:G20)</f>
        <v>50127000</v>
      </c>
      <c r="H7" s="23">
        <f>SUM(H8:H20)</f>
        <v>47822000</v>
      </c>
    </row>
    <row r="8" spans="5:8" ht="13" x14ac:dyDescent="0.3">
      <c r="E8" s="24" t="s">
        <v>11</v>
      </c>
      <c r="F8" s="9">
        <v>16171000</v>
      </c>
      <c r="G8" s="9">
        <v>18506000</v>
      </c>
      <c r="H8" s="9">
        <v>18960000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>
        <v>3000000</v>
      </c>
      <c r="G11" s="9">
        <v>5371000</v>
      </c>
      <c r="H11" s="9">
        <v>1433000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>
        <v>20000000</v>
      </c>
      <c r="G17" s="9">
        <v>26250000</v>
      </c>
      <c r="H17" s="9">
        <v>27429000</v>
      </c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4708000</v>
      </c>
      <c r="G21" s="3">
        <f>SUM(G22:G30)</f>
        <v>3100000</v>
      </c>
      <c r="H21" s="3">
        <f>SUM(H22:H30)</f>
        <v>3100000</v>
      </c>
    </row>
    <row r="22" spans="5:8" ht="13" x14ac:dyDescent="0.3">
      <c r="E22" s="24" t="s">
        <v>25</v>
      </c>
      <c r="F22" s="25">
        <v>3000000</v>
      </c>
      <c r="G22" s="25">
        <v>3100000</v>
      </c>
      <c r="H22" s="25">
        <v>3100000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>
        <v>1708000</v>
      </c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117766000</v>
      </c>
      <c r="G31" s="16">
        <f>+G5+G6+G7+G21</f>
        <v>130227000</v>
      </c>
      <c r="H31" s="16">
        <f>+H5+H6+H7+H21</f>
        <v>130130000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10222000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>
        <v>10222000</v>
      </c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10222000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127988000</v>
      </c>
      <c r="G44" s="31">
        <f>+G31+G43</f>
        <v>130227000</v>
      </c>
      <c r="H44" s="31">
        <f>+H31+H43</f>
        <v>130130000</v>
      </c>
    </row>
    <row r="45" spans="5:8" ht="13" x14ac:dyDescent="0.25">
      <c r="E45" s="2" t="s">
        <v>78</v>
      </c>
      <c r="F45" s="3"/>
      <c r="G45" s="3"/>
      <c r="H45" s="3"/>
    </row>
    <row r="46" spans="5:8" ht="13" x14ac:dyDescent="0.25">
      <c r="E46" s="2" t="s">
        <v>79</v>
      </c>
      <c r="F46" s="23">
        <f>SUM(F48+F54+F60+F66+F72+F78+F84+F90+F96+F102+F108+F114)</f>
        <v>1650000</v>
      </c>
      <c r="G46" s="23">
        <f>SUM(G48+G54+G60+G66+G72+G78+G84+G90+G96+G102+G108+G114)</f>
        <v>1704000</v>
      </c>
      <c r="H46" s="23">
        <f>SUM(H48+H54+H60+H66+H72+H78+H84+H90+H96+H102+H108+H114)</f>
        <v>1757000</v>
      </c>
    </row>
    <row r="47" spans="5:8" ht="13" x14ac:dyDescent="0.25">
      <c r="E47" s="32" t="s">
        <v>80</v>
      </c>
      <c r="F47" s="3"/>
      <c r="G47" s="3"/>
      <c r="H47" s="3"/>
    </row>
    <row r="48" spans="5:8" ht="13" x14ac:dyDescent="0.25">
      <c r="E48" s="2" t="s">
        <v>82</v>
      </c>
      <c r="F48" s="3">
        <f>SUM(F49:F52)</f>
        <v>1650000</v>
      </c>
      <c r="G48" s="3">
        <f>SUM(G49:G52)</f>
        <v>1704000</v>
      </c>
      <c r="H48" s="3">
        <f>SUM(H49:H52)</f>
        <v>1757000</v>
      </c>
    </row>
    <row r="49" spans="5:8" x14ac:dyDescent="0.25">
      <c r="E49" s="4" t="s">
        <v>83</v>
      </c>
      <c r="F49" s="5">
        <v>1650000</v>
      </c>
      <c r="G49" s="6">
        <v>1704000</v>
      </c>
      <c r="H49" s="7">
        <v>1757000</v>
      </c>
    </row>
    <row r="50" spans="5:8" x14ac:dyDescent="0.25">
      <c r="E50" s="4"/>
      <c r="F50" s="8"/>
      <c r="G50" s="9"/>
      <c r="H50" s="10"/>
    </row>
    <row r="51" spans="5:8" x14ac:dyDescent="0.25">
      <c r="E51" s="4"/>
      <c r="F51" s="8"/>
      <c r="G51" s="9"/>
      <c r="H51" s="10"/>
    </row>
    <row r="52" spans="5:8" x14ac:dyDescent="0.25">
      <c r="E52" s="4"/>
      <c r="F52" s="11"/>
      <c r="G52" s="12"/>
      <c r="H52" s="13"/>
    </row>
    <row r="53" spans="5:8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x14ac:dyDescent="0.25">
      <c r="E119" s="15" t="s">
        <v>81</v>
      </c>
      <c r="F119" s="16">
        <f>SUM(F46)</f>
        <v>1650000</v>
      </c>
      <c r="G119" s="16">
        <f>SUM(G46)</f>
        <v>1704000</v>
      </c>
      <c r="H119" s="16">
        <f>SUM(H46)</f>
        <v>1757000</v>
      </c>
    </row>
    <row r="120" spans="5:8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E1:H250"/>
  <sheetViews>
    <sheetView showGridLines="0" zoomScale="70" zoomScaleNormal="70" workbookViewId="0">
      <selection activeCell="E1" sqref="E1:H1"/>
    </sheetView>
  </sheetViews>
  <sheetFormatPr defaultRowHeight="12.5" x14ac:dyDescent="0.25"/>
  <cols>
    <col min="1" max="4" width="1.7265625" customWidth="1"/>
    <col min="5" max="5" width="71" bestFit="1" customWidth="1"/>
    <col min="6" max="8" width="14.1796875" bestFit="1" customWidth="1"/>
  </cols>
  <sheetData>
    <row r="1" spans="5:8" ht="14.5" customHeight="1" x14ac:dyDescent="0.35">
      <c r="E1" s="33" t="s">
        <v>0</v>
      </c>
      <c r="F1" s="33"/>
      <c r="G1" s="33"/>
      <c r="H1" s="33"/>
    </row>
    <row r="2" spans="5:8" x14ac:dyDescent="0.25">
      <c r="E2" s="34" t="s">
        <v>1</v>
      </c>
      <c r="F2" s="34"/>
      <c r="G2" s="34"/>
      <c r="H2" s="34"/>
    </row>
    <row r="3" spans="5:8" ht="26" x14ac:dyDescent="0.3">
      <c r="E3" s="18" t="s">
        <v>54</v>
      </c>
      <c r="F3" s="19" t="s">
        <v>3</v>
      </c>
      <c r="G3" s="19" t="s">
        <v>4</v>
      </c>
      <c r="H3" s="19" t="s">
        <v>5</v>
      </c>
    </row>
    <row r="4" spans="5:8" ht="14" x14ac:dyDescent="0.3">
      <c r="E4" s="20" t="s">
        <v>6</v>
      </c>
      <c r="F4" s="21" t="s">
        <v>7</v>
      </c>
      <c r="G4" s="21" t="s">
        <v>7</v>
      </c>
      <c r="H4" s="21" t="s">
        <v>7</v>
      </c>
    </row>
    <row r="5" spans="5:8" ht="13" x14ac:dyDescent="0.3">
      <c r="E5" s="22" t="s">
        <v>8</v>
      </c>
      <c r="F5" s="3">
        <v>34537000</v>
      </c>
      <c r="G5" s="3">
        <v>34944000</v>
      </c>
      <c r="H5" s="3">
        <v>36955000</v>
      </c>
    </row>
    <row r="6" spans="5:8" ht="13" x14ac:dyDescent="0.3">
      <c r="E6" s="22" t="s">
        <v>9</v>
      </c>
      <c r="F6" s="3"/>
      <c r="G6" s="3"/>
      <c r="H6" s="3"/>
    </row>
    <row r="7" spans="5:8" ht="14" x14ac:dyDescent="0.3">
      <c r="E7" s="20" t="s">
        <v>10</v>
      </c>
      <c r="F7" s="23">
        <f>SUM(F8:F20)</f>
        <v>8221000</v>
      </c>
      <c r="G7" s="23">
        <f>SUM(G8:G20)</f>
        <v>9724000</v>
      </c>
      <c r="H7" s="23">
        <f>SUM(H8:H20)</f>
        <v>9896000</v>
      </c>
    </row>
    <row r="8" spans="5:8" ht="13" x14ac:dyDescent="0.3">
      <c r="E8" s="24" t="s">
        <v>11</v>
      </c>
      <c r="F8" s="9">
        <v>8221000</v>
      </c>
      <c r="G8" s="9">
        <v>8603000</v>
      </c>
      <c r="H8" s="9">
        <v>8724000</v>
      </c>
    </row>
    <row r="9" spans="5:8" ht="13" x14ac:dyDescent="0.3">
      <c r="E9" s="24" t="s">
        <v>12</v>
      </c>
      <c r="F9" s="9"/>
      <c r="G9" s="9"/>
      <c r="H9" s="9"/>
    </row>
    <row r="10" spans="5:8" ht="13" x14ac:dyDescent="0.3">
      <c r="E10" s="24" t="s">
        <v>13</v>
      </c>
      <c r="F10" s="25"/>
      <c r="G10" s="25"/>
      <c r="H10" s="25"/>
    </row>
    <row r="11" spans="5:8" ht="13" x14ac:dyDescent="0.3">
      <c r="E11" s="24" t="s">
        <v>14</v>
      </c>
      <c r="F11" s="9"/>
      <c r="G11" s="9">
        <v>1121000</v>
      </c>
      <c r="H11" s="9">
        <v>1172000</v>
      </c>
    </row>
    <row r="12" spans="5:8" ht="13" x14ac:dyDescent="0.3">
      <c r="E12" s="24" t="s">
        <v>15</v>
      </c>
      <c r="F12" s="9"/>
      <c r="G12" s="9"/>
      <c r="H12" s="9"/>
    </row>
    <row r="13" spans="5:8" ht="13" x14ac:dyDescent="0.3">
      <c r="E13" s="24" t="s">
        <v>16</v>
      </c>
      <c r="F13" s="25"/>
      <c r="G13" s="25"/>
      <c r="H13" s="25"/>
    </row>
    <row r="14" spans="5:8" ht="13" x14ac:dyDescent="0.3">
      <c r="E14" s="24" t="s">
        <v>17</v>
      </c>
      <c r="F14" s="25"/>
      <c r="G14" s="25"/>
      <c r="H14" s="25"/>
    </row>
    <row r="15" spans="5:8" ht="13" x14ac:dyDescent="0.3">
      <c r="E15" s="24" t="s">
        <v>18</v>
      </c>
      <c r="F15" s="25"/>
      <c r="G15" s="25"/>
      <c r="H15" s="25"/>
    </row>
    <row r="16" spans="5:8" ht="13" x14ac:dyDescent="0.3">
      <c r="E16" s="24" t="s">
        <v>19</v>
      </c>
      <c r="F16" s="9"/>
      <c r="G16" s="9"/>
      <c r="H16" s="9"/>
    </row>
    <row r="17" spans="5:8" ht="13" x14ac:dyDescent="0.3">
      <c r="E17" s="24" t="s">
        <v>20</v>
      </c>
      <c r="F17" s="9"/>
      <c r="G17" s="9"/>
      <c r="H17" s="9"/>
    </row>
    <row r="18" spans="5:8" ht="13" x14ac:dyDescent="0.3">
      <c r="E18" s="24" t="s">
        <v>21</v>
      </c>
      <c r="F18" s="25"/>
      <c r="G18" s="25"/>
      <c r="H18" s="25"/>
    </row>
    <row r="19" spans="5:8" ht="13" x14ac:dyDescent="0.3">
      <c r="E19" s="24" t="s">
        <v>22</v>
      </c>
      <c r="F19" s="9"/>
      <c r="G19" s="9"/>
      <c r="H19" s="9"/>
    </row>
    <row r="20" spans="5:8" ht="13" x14ac:dyDescent="0.3">
      <c r="E20" s="24" t="s">
        <v>23</v>
      </c>
      <c r="F20" s="9"/>
      <c r="G20" s="9"/>
      <c r="H20" s="9"/>
    </row>
    <row r="21" spans="5:8" ht="14" x14ac:dyDescent="0.3">
      <c r="E21" s="20" t="s">
        <v>24</v>
      </c>
      <c r="F21" s="3">
        <f>SUM(F22:F30)</f>
        <v>3000000</v>
      </c>
      <c r="G21" s="3">
        <f>SUM(G22:G30)</f>
        <v>3000000</v>
      </c>
      <c r="H21" s="3">
        <f>SUM(H22:H30)</f>
        <v>3000000</v>
      </c>
    </row>
    <row r="22" spans="5:8" ht="13" x14ac:dyDescent="0.3">
      <c r="E22" s="24" t="s">
        <v>25</v>
      </c>
      <c r="F22" s="25">
        <v>3000000</v>
      </c>
      <c r="G22" s="25">
        <v>3000000</v>
      </c>
      <c r="H22" s="25">
        <v>3000000</v>
      </c>
    </row>
    <row r="23" spans="5:8" ht="13" x14ac:dyDescent="0.3">
      <c r="E23" s="24" t="s">
        <v>26</v>
      </c>
      <c r="F23" s="26"/>
      <c r="G23" s="26"/>
      <c r="H23" s="26"/>
    </row>
    <row r="24" spans="5:8" ht="13" x14ac:dyDescent="0.3">
      <c r="E24" s="24" t="s">
        <v>27</v>
      </c>
      <c r="F24" s="9"/>
      <c r="G24" s="9"/>
      <c r="H24" s="9"/>
    </row>
    <row r="25" spans="5:8" ht="13" x14ac:dyDescent="0.3">
      <c r="E25" s="24" t="s">
        <v>28</v>
      </c>
      <c r="F25" s="9"/>
      <c r="G25" s="9"/>
      <c r="H25" s="9"/>
    </row>
    <row r="26" spans="5:8" ht="13" x14ac:dyDescent="0.3">
      <c r="E26" s="24" t="s">
        <v>29</v>
      </c>
      <c r="F26" s="25"/>
      <c r="G26" s="25"/>
      <c r="H26" s="25"/>
    </row>
    <row r="27" spans="5:8" ht="13" x14ac:dyDescent="0.3">
      <c r="E27" s="24" t="s">
        <v>30</v>
      </c>
      <c r="F27" s="9"/>
      <c r="G27" s="9"/>
      <c r="H27" s="9"/>
    </row>
    <row r="28" spans="5:8" ht="13" x14ac:dyDescent="0.3">
      <c r="E28" s="24" t="s">
        <v>31</v>
      </c>
      <c r="F28" s="9"/>
      <c r="G28" s="9"/>
      <c r="H28" s="9"/>
    </row>
    <row r="29" spans="5:8" ht="13" x14ac:dyDescent="0.3">
      <c r="E29" s="24" t="s">
        <v>32</v>
      </c>
      <c r="F29" s="25"/>
      <c r="G29" s="25"/>
      <c r="H29" s="25"/>
    </row>
    <row r="30" spans="5:8" ht="13" x14ac:dyDescent="0.3">
      <c r="E30" s="24" t="s">
        <v>33</v>
      </c>
      <c r="F30" s="9"/>
      <c r="G30" s="9"/>
      <c r="H30" s="9"/>
    </row>
    <row r="31" spans="5:8" ht="14" x14ac:dyDescent="0.3">
      <c r="E31" s="27" t="s">
        <v>34</v>
      </c>
      <c r="F31" s="16">
        <f>+F5+F6+F7+F21</f>
        <v>45758000</v>
      </c>
      <c r="G31" s="16">
        <f>+G5+G6+G7+G21</f>
        <v>47668000</v>
      </c>
      <c r="H31" s="16">
        <f>+H5+H6+H7+H21</f>
        <v>49851000</v>
      </c>
    </row>
    <row r="32" spans="5:8" ht="14" x14ac:dyDescent="0.3">
      <c r="E32" s="20" t="s">
        <v>35</v>
      </c>
      <c r="F32" s="28" t="s">
        <v>7</v>
      </c>
      <c r="G32" s="28" t="s">
        <v>7</v>
      </c>
      <c r="H32" s="28" t="s">
        <v>7</v>
      </c>
    </row>
    <row r="33" spans="5:8" ht="14" x14ac:dyDescent="0.3">
      <c r="E33" s="20" t="s">
        <v>36</v>
      </c>
      <c r="F33" s="3">
        <f>SUM(F34:F40)</f>
        <v>0</v>
      </c>
      <c r="G33" s="3">
        <f>SUM(G34:G40)</f>
        <v>0</v>
      </c>
      <c r="H33" s="3">
        <f>SUM(H34:H40)</f>
        <v>0</v>
      </c>
    </row>
    <row r="34" spans="5:8" ht="13" x14ac:dyDescent="0.3">
      <c r="E34" s="24" t="s">
        <v>19</v>
      </c>
      <c r="F34" s="9"/>
      <c r="G34" s="9"/>
      <c r="H34" s="9"/>
    </row>
    <row r="35" spans="5:8" ht="13" x14ac:dyDescent="0.3">
      <c r="E35" s="24" t="s">
        <v>37</v>
      </c>
      <c r="F35" s="9"/>
      <c r="G35" s="9"/>
      <c r="H35" s="9"/>
    </row>
    <row r="36" spans="5:8" ht="13" x14ac:dyDescent="0.3">
      <c r="E36" s="24" t="s">
        <v>38</v>
      </c>
      <c r="F36" s="9"/>
      <c r="G36" s="9"/>
      <c r="H36" s="9"/>
    </row>
    <row r="37" spans="5:8" ht="13" x14ac:dyDescent="0.3">
      <c r="E37" s="24" t="s">
        <v>39</v>
      </c>
      <c r="F37" s="9"/>
      <c r="G37" s="9"/>
      <c r="H37" s="9"/>
    </row>
    <row r="38" spans="5:8" ht="13" x14ac:dyDescent="0.3">
      <c r="E38" s="24" t="s">
        <v>20</v>
      </c>
      <c r="F38" s="9"/>
      <c r="G38" s="9"/>
      <c r="H38" s="9"/>
    </row>
    <row r="39" spans="5:8" ht="13" x14ac:dyDescent="0.3">
      <c r="E39" s="24" t="s">
        <v>11</v>
      </c>
      <c r="F39" s="9"/>
      <c r="G39" s="9"/>
      <c r="H39" s="9"/>
    </row>
    <row r="40" spans="5:8" ht="13" x14ac:dyDescent="0.3">
      <c r="E40" s="24" t="s">
        <v>40</v>
      </c>
      <c r="F40" s="9"/>
      <c r="G40" s="9"/>
      <c r="H40" s="9"/>
    </row>
    <row r="41" spans="5:8" ht="14" x14ac:dyDescent="0.3">
      <c r="E41" s="20" t="s">
        <v>24</v>
      </c>
      <c r="F41" s="3">
        <f>SUM(F42:F42)</f>
        <v>0</v>
      </c>
      <c r="G41" s="3">
        <f>SUM(G42:G42)</f>
        <v>0</v>
      </c>
      <c r="H41" s="3">
        <f>SUM(H42:H42)</f>
        <v>0</v>
      </c>
    </row>
    <row r="42" spans="5:8" ht="13" x14ac:dyDescent="0.3">
      <c r="E42" s="24" t="s">
        <v>26</v>
      </c>
      <c r="F42" s="25"/>
      <c r="G42" s="25"/>
      <c r="H42" s="25"/>
    </row>
    <row r="43" spans="5:8" ht="14" x14ac:dyDescent="0.3">
      <c r="E43" s="27" t="s">
        <v>41</v>
      </c>
      <c r="F43" s="29">
        <f>+F33+F41</f>
        <v>0</v>
      </c>
      <c r="G43" s="29">
        <f>+G33+G41</f>
        <v>0</v>
      </c>
      <c r="H43" s="29">
        <f>+H33+H41</f>
        <v>0</v>
      </c>
    </row>
    <row r="44" spans="5:8" ht="14" x14ac:dyDescent="0.3">
      <c r="E44" s="30" t="s">
        <v>42</v>
      </c>
      <c r="F44" s="31">
        <f>+F31+F43</f>
        <v>45758000</v>
      </c>
      <c r="G44" s="31">
        <f>+G31+G43</f>
        <v>47668000</v>
      </c>
      <c r="H44" s="31">
        <f>+H31+H43</f>
        <v>49851000</v>
      </c>
    </row>
    <row r="45" spans="5:8" ht="13" x14ac:dyDescent="0.25">
      <c r="E45" s="2" t="s">
        <v>78</v>
      </c>
      <c r="F45" s="3"/>
      <c r="G45" s="3"/>
      <c r="H45" s="3"/>
    </row>
    <row r="46" spans="5:8" ht="13" x14ac:dyDescent="0.25">
      <c r="E46" s="2" t="s">
        <v>79</v>
      </c>
      <c r="F46" s="23">
        <f>SUM(F48+F54+F60+F66+F72+F78+F84+F90+F96+F102+F108+F114)</f>
        <v>1150000</v>
      </c>
      <c r="G46" s="23">
        <f>SUM(G48+G54+G60+G66+G72+G78+G84+G90+G96+G102+G108+G114)</f>
        <v>1188000</v>
      </c>
      <c r="H46" s="23">
        <f>SUM(H48+H54+H60+H66+H72+H78+H84+H90+H96+H102+H108+H114)</f>
        <v>1225000</v>
      </c>
    </row>
    <row r="47" spans="5:8" ht="13" x14ac:dyDescent="0.25">
      <c r="E47" s="32" t="s">
        <v>80</v>
      </c>
      <c r="F47" s="3"/>
      <c r="G47" s="3"/>
      <c r="H47" s="3"/>
    </row>
    <row r="48" spans="5:8" ht="13" x14ac:dyDescent="0.25">
      <c r="E48" s="2" t="s">
        <v>82</v>
      </c>
      <c r="F48" s="3">
        <f>SUM(F49:F52)</f>
        <v>1150000</v>
      </c>
      <c r="G48" s="3">
        <f>SUM(G49:G52)</f>
        <v>1188000</v>
      </c>
      <c r="H48" s="3">
        <f>SUM(H49:H52)</f>
        <v>1225000</v>
      </c>
    </row>
    <row r="49" spans="5:8" x14ac:dyDescent="0.25">
      <c r="E49" s="4" t="s">
        <v>83</v>
      </c>
      <c r="F49" s="5">
        <v>1150000</v>
      </c>
      <c r="G49" s="6">
        <v>1188000</v>
      </c>
      <c r="H49" s="7">
        <v>1225000</v>
      </c>
    </row>
    <row r="50" spans="5:8" x14ac:dyDescent="0.25">
      <c r="E50" s="4"/>
      <c r="F50" s="8"/>
      <c r="G50" s="9"/>
      <c r="H50" s="10"/>
    </row>
    <row r="51" spans="5:8" x14ac:dyDescent="0.25">
      <c r="E51" s="4"/>
      <c r="F51" s="8"/>
      <c r="G51" s="9"/>
      <c r="H51" s="10"/>
    </row>
    <row r="52" spans="5:8" x14ac:dyDescent="0.25">
      <c r="E52" s="4"/>
      <c r="F52" s="11"/>
      <c r="G52" s="12"/>
      <c r="H52" s="13"/>
    </row>
    <row r="53" spans="5:8" x14ac:dyDescent="0.25">
      <c r="F53" s="14"/>
      <c r="G53" s="14"/>
      <c r="H53" s="14"/>
    </row>
    <row r="54" spans="5:8" ht="13" hidden="1" x14ac:dyDescent="0.25">
      <c r="E54" s="2"/>
      <c r="F54" s="3">
        <f>SUM(F55:F58)</f>
        <v>0</v>
      </c>
      <c r="G54" s="3">
        <f>SUM(G55:G58)</f>
        <v>0</v>
      </c>
      <c r="H54" s="3">
        <f>SUM(H55:H58)</f>
        <v>0</v>
      </c>
    </row>
    <row r="55" spans="5:8" hidden="1" x14ac:dyDescent="0.25">
      <c r="E55" s="4"/>
      <c r="F55" s="5"/>
      <c r="G55" s="6"/>
      <c r="H55" s="7"/>
    </row>
    <row r="56" spans="5:8" hidden="1" x14ac:dyDescent="0.25">
      <c r="E56" s="4"/>
      <c r="F56" s="8"/>
      <c r="G56" s="9"/>
      <c r="H56" s="10"/>
    </row>
    <row r="57" spans="5:8" hidden="1" x14ac:dyDescent="0.25">
      <c r="E57" s="4"/>
      <c r="F57" s="8"/>
      <c r="G57" s="9"/>
      <c r="H57" s="10"/>
    </row>
    <row r="58" spans="5:8" hidden="1" x14ac:dyDescent="0.25">
      <c r="E58" s="4"/>
      <c r="F58" s="11"/>
      <c r="G58" s="12"/>
      <c r="H58" s="13"/>
    </row>
    <row r="59" spans="5:8" hidden="1" x14ac:dyDescent="0.25">
      <c r="F59" s="14"/>
      <c r="G59" s="14"/>
      <c r="H59" s="14"/>
    </row>
    <row r="60" spans="5:8" ht="13" hidden="1" x14ac:dyDescent="0.25">
      <c r="E60" s="2"/>
      <c r="F60" s="3">
        <f>SUM(F61:F64)</f>
        <v>0</v>
      </c>
      <c r="G60" s="3">
        <f>SUM(G61:G64)</f>
        <v>0</v>
      </c>
      <c r="H60" s="3">
        <f>SUM(H61:H64)</f>
        <v>0</v>
      </c>
    </row>
    <row r="61" spans="5:8" hidden="1" x14ac:dyDescent="0.25">
      <c r="E61" s="4"/>
      <c r="F61" s="5"/>
      <c r="G61" s="6"/>
      <c r="H61" s="7"/>
    </row>
    <row r="62" spans="5:8" hidden="1" x14ac:dyDescent="0.25">
      <c r="E62" s="4"/>
      <c r="F62" s="8"/>
      <c r="G62" s="9"/>
      <c r="H62" s="10"/>
    </row>
    <row r="63" spans="5:8" hidden="1" x14ac:dyDescent="0.25">
      <c r="E63" s="4"/>
      <c r="F63" s="8"/>
      <c r="G63" s="9"/>
      <c r="H63" s="10"/>
    </row>
    <row r="64" spans="5:8" hidden="1" x14ac:dyDescent="0.25">
      <c r="E64" s="4"/>
      <c r="F64" s="11"/>
      <c r="G64" s="12"/>
      <c r="H64" s="13"/>
    </row>
    <row r="65" spans="5:8" hidden="1" x14ac:dyDescent="0.25">
      <c r="F65" s="14"/>
      <c r="G65" s="14"/>
      <c r="H65" s="14"/>
    </row>
    <row r="66" spans="5:8" ht="13" hidden="1" x14ac:dyDescent="0.25">
      <c r="E66" s="2"/>
      <c r="F66" s="3">
        <f>SUM(F67:F70)</f>
        <v>0</v>
      </c>
      <c r="G66" s="3">
        <f>SUM(G67:G70)</f>
        <v>0</v>
      </c>
      <c r="H66" s="3">
        <f>SUM(H67:H70)</f>
        <v>0</v>
      </c>
    </row>
    <row r="67" spans="5:8" hidden="1" x14ac:dyDescent="0.25">
      <c r="E67" s="4"/>
      <c r="F67" s="5"/>
      <c r="G67" s="6"/>
      <c r="H67" s="7"/>
    </row>
    <row r="68" spans="5:8" hidden="1" x14ac:dyDescent="0.25">
      <c r="E68" s="4"/>
      <c r="F68" s="8"/>
      <c r="G68" s="9"/>
      <c r="H68" s="10"/>
    </row>
    <row r="69" spans="5:8" hidden="1" x14ac:dyDescent="0.25">
      <c r="E69" s="4"/>
      <c r="F69" s="8"/>
      <c r="G69" s="9"/>
      <c r="H69" s="10"/>
    </row>
    <row r="70" spans="5:8" hidden="1" x14ac:dyDescent="0.25">
      <c r="E70" s="4"/>
      <c r="F70" s="11"/>
      <c r="G70" s="12"/>
      <c r="H70" s="13"/>
    </row>
    <row r="71" spans="5:8" hidden="1" x14ac:dyDescent="0.25">
      <c r="F71" s="14"/>
      <c r="G71" s="14"/>
      <c r="H71" s="14"/>
    </row>
    <row r="72" spans="5:8" ht="13" hidden="1" x14ac:dyDescent="0.25">
      <c r="E72" s="2"/>
      <c r="F72" s="3">
        <f>SUM(F73:F76)</f>
        <v>0</v>
      </c>
      <c r="G72" s="3">
        <f>SUM(G73:G76)</f>
        <v>0</v>
      </c>
      <c r="H72" s="3">
        <f>SUM(H73:H76)</f>
        <v>0</v>
      </c>
    </row>
    <row r="73" spans="5:8" hidden="1" x14ac:dyDescent="0.25">
      <c r="E73" s="4"/>
      <c r="F73" s="5"/>
      <c r="G73" s="6"/>
      <c r="H73" s="7"/>
    </row>
    <row r="74" spans="5:8" hidden="1" x14ac:dyDescent="0.25">
      <c r="E74" s="4"/>
      <c r="F74" s="8"/>
      <c r="G74" s="9"/>
      <c r="H74" s="10"/>
    </row>
    <row r="75" spans="5:8" hidden="1" x14ac:dyDescent="0.25">
      <c r="E75" s="4"/>
      <c r="F75" s="8"/>
      <c r="G75" s="9"/>
      <c r="H75" s="10"/>
    </row>
    <row r="76" spans="5:8" hidden="1" x14ac:dyDescent="0.25">
      <c r="E76" s="4"/>
      <c r="F76" s="11"/>
      <c r="G76" s="12"/>
      <c r="H76" s="13"/>
    </row>
    <row r="77" spans="5:8" hidden="1" x14ac:dyDescent="0.25">
      <c r="F77" s="14"/>
      <c r="G77" s="14"/>
      <c r="H77" s="14"/>
    </row>
    <row r="78" spans="5:8" ht="13" hidden="1" x14ac:dyDescent="0.25">
      <c r="E78" s="2"/>
      <c r="F78" s="3">
        <f>SUM(F79:F82)</f>
        <v>0</v>
      </c>
      <c r="G78" s="3">
        <f>SUM(G79:G82)</f>
        <v>0</v>
      </c>
      <c r="H78" s="3">
        <f>SUM(H79:H82)</f>
        <v>0</v>
      </c>
    </row>
    <row r="79" spans="5:8" hidden="1" x14ac:dyDescent="0.25">
      <c r="E79" s="4"/>
      <c r="F79" s="5"/>
      <c r="G79" s="6"/>
      <c r="H79" s="7"/>
    </row>
    <row r="80" spans="5:8" hidden="1" x14ac:dyDescent="0.25">
      <c r="E80" s="4"/>
      <c r="F80" s="8"/>
      <c r="G80" s="9"/>
      <c r="H80" s="10"/>
    </row>
    <row r="81" spans="5:8" hidden="1" x14ac:dyDescent="0.25">
      <c r="E81" s="4"/>
      <c r="F81" s="8"/>
      <c r="G81" s="9"/>
      <c r="H81" s="10"/>
    </row>
    <row r="82" spans="5:8" hidden="1" x14ac:dyDescent="0.25">
      <c r="E82" s="4"/>
      <c r="F82" s="11"/>
      <c r="G82" s="12"/>
      <c r="H82" s="13"/>
    </row>
    <row r="83" spans="5:8" hidden="1" x14ac:dyDescent="0.25">
      <c r="F83" s="14"/>
      <c r="G83" s="14"/>
      <c r="H83" s="14"/>
    </row>
    <row r="84" spans="5:8" ht="13" hidden="1" x14ac:dyDescent="0.25">
      <c r="E84" s="2"/>
      <c r="F84" s="3">
        <f>SUM(F85:F88)</f>
        <v>0</v>
      </c>
      <c r="G84" s="3">
        <f>SUM(G85:G88)</f>
        <v>0</v>
      </c>
      <c r="H84" s="3">
        <f>SUM(H85:H88)</f>
        <v>0</v>
      </c>
    </row>
    <row r="85" spans="5:8" hidden="1" x14ac:dyDescent="0.25">
      <c r="E85" s="4"/>
      <c r="F85" s="5"/>
      <c r="G85" s="6"/>
      <c r="H85" s="7"/>
    </row>
    <row r="86" spans="5:8" hidden="1" x14ac:dyDescent="0.25">
      <c r="E86" s="4"/>
      <c r="F86" s="8"/>
      <c r="G86" s="9"/>
      <c r="H86" s="10"/>
    </row>
    <row r="87" spans="5:8" hidden="1" x14ac:dyDescent="0.25">
      <c r="E87" s="4"/>
      <c r="F87" s="8"/>
      <c r="G87" s="9"/>
      <c r="H87" s="10"/>
    </row>
    <row r="88" spans="5:8" hidden="1" x14ac:dyDescent="0.25">
      <c r="E88" s="4"/>
      <c r="F88" s="11"/>
      <c r="G88" s="12"/>
      <c r="H88" s="13"/>
    </row>
    <row r="89" spans="5:8" hidden="1" x14ac:dyDescent="0.25">
      <c r="F89" s="14"/>
      <c r="G89" s="14"/>
      <c r="H89" s="14"/>
    </row>
    <row r="90" spans="5:8" ht="13" hidden="1" x14ac:dyDescent="0.25">
      <c r="E90" s="2"/>
      <c r="F90" s="3">
        <f>SUM(F91:F94)</f>
        <v>0</v>
      </c>
      <c r="G90" s="3">
        <f>SUM(G91:G94)</f>
        <v>0</v>
      </c>
      <c r="H90" s="3">
        <f>SUM(H91:H94)</f>
        <v>0</v>
      </c>
    </row>
    <row r="91" spans="5:8" hidden="1" x14ac:dyDescent="0.25">
      <c r="E91" s="4"/>
      <c r="F91" s="5"/>
      <c r="G91" s="6"/>
      <c r="H91" s="7"/>
    </row>
    <row r="92" spans="5:8" hidden="1" x14ac:dyDescent="0.25">
      <c r="E92" s="4"/>
      <c r="F92" s="8"/>
      <c r="G92" s="9"/>
      <c r="H92" s="10"/>
    </row>
    <row r="93" spans="5:8" hidden="1" x14ac:dyDescent="0.25">
      <c r="E93" s="4"/>
      <c r="F93" s="8"/>
      <c r="G93" s="9"/>
      <c r="H93" s="10"/>
    </row>
    <row r="94" spans="5:8" hidden="1" x14ac:dyDescent="0.25">
      <c r="E94" s="4"/>
      <c r="F94" s="11"/>
      <c r="G94" s="12"/>
      <c r="H94" s="13"/>
    </row>
    <row r="95" spans="5:8" hidden="1" x14ac:dyDescent="0.25">
      <c r="F95" s="14"/>
      <c r="G95" s="14"/>
      <c r="H95" s="14"/>
    </row>
    <row r="96" spans="5:8" ht="13" hidden="1" x14ac:dyDescent="0.25">
      <c r="E96" s="2"/>
      <c r="F96" s="3">
        <f>SUM(F97:F100)</f>
        <v>0</v>
      </c>
      <c r="G96" s="3">
        <f>SUM(G97:G100)</f>
        <v>0</v>
      </c>
      <c r="H96" s="3">
        <f>SUM(H97:H100)</f>
        <v>0</v>
      </c>
    </row>
    <row r="97" spans="5:8" hidden="1" x14ac:dyDescent="0.25">
      <c r="E97" s="4"/>
      <c r="F97" s="5"/>
      <c r="G97" s="6"/>
      <c r="H97" s="7"/>
    </row>
    <row r="98" spans="5:8" hidden="1" x14ac:dyDescent="0.25">
      <c r="E98" s="4"/>
      <c r="F98" s="8"/>
      <c r="G98" s="9"/>
      <c r="H98" s="10"/>
    </row>
    <row r="99" spans="5:8" hidden="1" x14ac:dyDescent="0.25">
      <c r="E99" s="4"/>
      <c r="F99" s="8"/>
      <c r="G99" s="9"/>
      <c r="H99" s="10"/>
    </row>
    <row r="100" spans="5:8" hidden="1" x14ac:dyDescent="0.25">
      <c r="E100" s="4"/>
      <c r="F100" s="11"/>
      <c r="G100" s="12"/>
      <c r="H100" s="13"/>
    </row>
    <row r="101" spans="5:8" hidden="1" x14ac:dyDescent="0.25">
      <c r="F101" s="14"/>
      <c r="G101" s="14"/>
      <c r="H101" s="14"/>
    </row>
    <row r="102" spans="5:8" ht="13" hidden="1" x14ac:dyDescent="0.25">
      <c r="E102" s="2"/>
      <c r="F102" s="3">
        <f>SUM(F103:F106)</f>
        <v>0</v>
      </c>
      <c r="G102" s="3">
        <f>SUM(G103:G106)</f>
        <v>0</v>
      </c>
      <c r="H102" s="3">
        <f>SUM(H103:H106)</f>
        <v>0</v>
      </c>
    </row>
    <row r="103" spans="5:8" hidden="1" x14ac:dyDescent="0.25">
      <c r="E103" s="4"/>
      <c r="F103" s="5"/>
      <c r="G103" s="6"/>
      <c r="H103" s="7"/>
    </row>
    <row r="104" spans="5:8" hidden="1" x14ac:dyDescent="0.25">
      <c r="E104" s="4"/>
      <c r="F104" s="8"/>
      <c r="G104" s="9"/>
      <c r="H104" s="10"/>
    </row>
    <row r="105" spans="5:8" hidden="1" x14ac:dyDescent="0.25">
      <c r="E105" s="4"/>
      <c r="F105" s="8"/>
      <c r="G105" s="9"/>
      <c r="H105" s="10"/>
    </row>
    <row r="106" spans="5:8" hidden="1" x14ac:dyDescent="0.25">
      <c r="E106" s="4"/>
      <c r="F106" s="11"/>
      <c r="G106" s="12"/>
      <c r="H106" s="13"/>
    </row>
    <row r="107" spans="5:8" hidden="1" x14ac:dyDescent="0.25">
      <c r="F107" s="14"/>
      <c r="G107" s="14"/>
      <c r="H107" s="14"/>
    </row>
    <row r="108" spans="5:8" ht="13" hidden="1" x14ac:dyDescent="0.25">
      <c r="E108" s="2"/>
      <c r="F108" s="3">
        <f>SUM(F109:F112)</f>
        <v>0</v>
      </c>
      <c r="G108" s="3">
        <f>SUM(G109:G112)</f>
        <v>0</v>
      </c>
      <c r="H108" s="3">
        <f>SUM(H109:H112)</f>
        <v>0</v>
      </c>
    </row>
    <row r="109" spans="5:8" hidden="1" x14ac:dyDescent="0.25">
      <c r="E109" s="4"/>
      <c r="F109" s="5"/>
      <c r="G109" s="6"/>
      <c r="H109" s="7"/>
    </row>
    <row r="110" spans="5:8" hidden="1" x14ac:dyDescent="0.25">
      <c r="E110" s="4"/>
      <c r="F110" s="8"/>
      <c r="G110" s="9"/>
      <c r="H110" s="10"/>
    </row>
    <row r="111" spans="5:8" hidden="1" x14ac:dyDescent="0.25">
      <c r="E111" s="4"/>
      <c r="F111" s="8"/>
      <c r="G111" s="9"/>
      <c r="H111" s="10"/>
    </row>
    <row r="112" spans="5:8" hidden="1" x14ac:dyDescent="0.25">
      <c r="E112" s="4"/>
      <c r="F112" s="11"/>
      <c r="G112" s="12"/>
      <c r="H112" s="13"/>
    </row>
    <row r="113" spans="5:8" hidden="1" x14ac:dyDescent="0.25">
      <c r="F113" s="14"/>
      <c r="G113" s="14"/>
      <c r="H113" s="14"/>
    </row>
    <row r="114" spans="5:8" ht="13" hidden="1" x14ac:dyDescent="0.25">
      <c r="E114" s="2"/>
      <c r="F114" s="3">
        <f>SUM(F115:F118)</f>
        <v>0</v>
      </c>
      <c r="G114" s="3">
        <f>SUM(G115:G118)</f>
        <v>0</v>
      </c>
      <c r="H114" s="3">
        <f>SUM(H115:H118)</f>
        <v>0</v>
      </c>
    </row>
    <row r="115" spans="5:8" hidden="1" x14ac:dyDescent="0.25">
      <c r="E115" s="4"/>
      <c r="F115" s="5"/>
      <c r="G115" s="6"/>
      <c r="H115" s="7"/>
    </row>
    <row r="116" spans="5:8" hidden="1" x14ac:dyDescent="0.25">
      <c r="E116" s="4"/>
      <c r="F116" s="8"/>
      <c r="G116" s="9"/>
      <c r="H116" s="10"/>
    </row>
    <row r="117" spans="5:8" hidden="1" x14ac:dyDescent="0.25">
      <c r="E117" s="4"/>
      <c r="F117" s="8"/>
      <c r="G117" s="9"/>
      <c r="H117" s="10"/>
    </row>
    <row r="118" spans="5:8" hidden="1" x14ac:dyDescent="0.25">
      <c r="E118" s="4"/>
      <c r="F118" s="11"/>
      <c r="G118" s="12"/>
      <c r="H118" s="13"/>
    </row>
    <row r="119" spans="5:8" ht="13" x14ac:dyDescent="0.25">
      <c r="E119" s="15" t="s">
        <v>81</v>
      </c>
      <c r="F119" s="16">
        <f>SUM(F46)</f>
        <v>1150000</v>
      </c>
      <c r="G119" s="16">
        <f>SUM(G46)</f>
        <v>1188000</v>
      </c>
      <c r="H119" s="16">
        <f>SUM(H46)</f>
        <v>1225000</v>
      </c>
    </row>
    <row r="120" spans="5:8" x14ac:dyDescent="0.25">
      <c r="F120" s="17"/>
      <c r="G120" s="17"/>
      <c r="H120" s="17"/>
    </row>
    <row r="121" spans="5:8" x14ac:dyDescent="0.25">
      <c r="F121" s="17"/>
      <c r="G121" s="17"/>
      <c r="H121" s="17"/>
    </row>
    <row r="122" spans="5:8" x14ac:dyDescent="0.25">
      <c r="F122" s="17"/>
      <c r="G122" s="17"/>
      <c r="H122" s="17"/>
    </row>
    <row r="123" spans="5:8" x14ac:dyDescent="0.25">
      <c r="F123" s="17"/>
      <c r="G123" s="17"/>
      <c r="H123" s="17"/>
    </row>
    <row r="124" spans="5:8" x14ac:dyDescent="0.25">
      <c r="F124" s="17"/>
      <c r="G124" s="17"/>
      <c r="H124" s="17"/>
    </row>
    <row r="125" spans="5:8" x14ac:dyDescent="0.25">
      <c r="F125" s="17"/>
      <c r="G125" s="17"/>
      <c r="H125" s="17"/>
    </row>
    <row r="126" spans="5:8" x14ac:dyDescent="0.25">
      <c r="F126" s="17"/>
      <c r="G126" s="17"/>
      <c r="H126" s="17"/>
    </row>
    <row r="127" spans="5:8" x14ac:dyDescent="0.25">
      <c r="F127" s="17"/>
      <c r="G127" s="17"/>
      <c r="H127" s="17"/>
    </row>
    <row r="128" spans="5:8" x14ac:dyDescent="0.25">
      <c r="F128" s="17"/>
      <c r="G128" s="17"/>
      <c r="H128" s="17"/>
    </row>
    <row r="129" spans="6:8" x14ac:dyDescent="0.25">
      <c r="F129" s="17"/>
      <c r="G129" s="17"/>
      <c r="H129" s="17"/>
    </row>
    <row r="130" spans="6:8" x14ac:dyDescent="0.25">
      <c r="F130" s="17"/>
      <c r="G130" s="17"/>
      <c r="H130" s="17"/>
    </row>
    <row r="131" spans="6:8" x14ac:dyDescent="0.25">
      <c r="F131" s="17"/>
      <c r="G131" s="17"/>
      <c r="H131" s="17"/>
    </row>
    <row r="132" spans="6:8" x14ac:dyDescent="0.25">
      <c r="F132" s="17"/>
      <c r="G132" s="17"/>
      <c r="H132" s="17"/>
    </row>
    <row r="133" spans="6:8" x14ac:dyDescent="0.25">
      <c r="F133" s="17"/>
      <c r="G133" s="17"/>
      <c r="H133" s="17"/>
    </row>
    <row r="134" spans="6:8" x14ac:dyDescent="0.25">
      <c r="F134" s="17"/>
      <c r="G134" s="17"/>
      <c r="H134" s="17"/>
    </row>
    <row r="135" spans="6:8" x14ac:dyDescent="0.25">
      <c r="F135" s="17"/>
      <c r="G135" s="17"/>
      <c r="H135" s="17"/>
    </row>
    <row r="136" spans="6:8" x14ac:dyDescent="0.25">
      <c r="F136" s="17"/>
      <c r="G136" s="17"/>
      <c r="H136" s="17"/>
    </row>
    <row r="137" spans="6:8" x14ac:dyDescent="0.25">
      <c r="F137" s="17"/>
      <c r="G137" s="17"/>
      <c r="H137" s="17"/>
    </row>
    <row r="138" spans="6:8" x14ac:dyDescent="0.25">
      <c r="F138" s="17"/>
      <c r="G138" s="17"/>
      <c r="H138" s="17"/>
    </row>
    <row r="139" spans="6:8" x14ac:dyDescent="0.25">
      <c r="F139" s="17"/>
      <c r="G139" s="17"/>
      <c r="H139" s="17"/>
    </row>
    <row r="140" spans="6:8" x14ac:dyDescent="0.25">
      <c r="F140" s="17"/>
      <c r="G140" s="17"/>
      <c r="H140" s="17"/>
    </row>
    <row r="141" spans="6:8" x14ac:dyDescent="0.25">
      <c r="F141" s="17"/>
      <c r="G141" s="17"/>
      <c r="H141" s="17"/>
    </row>
    <row r="142" spans="6:8" x14ac:dyDescent="0.25">
      <c r="F142" s="17"/>
      <c r="G142" s="17"/>
      <c r="H142" s="17"/>
    </row>
    <row r="143" spans="6:8" x14ac:dyDescent="0.25">
      <c r="F143" s="17"/>
      <c r="G143" s="17"/>
      <c r="H143" s="17"/>
    </row>
    <row r="144" spans="6:8" x14ac:dyDescent="0.25">
      <c r="F144" s="17"/>
      <c r="G144" s="17"/>
      <c r="H144" s="17"/>
    </row>
    <row r="145" spans="6:8" x14ac:dyDescent="0.25">
      <c r="F145" s="17"/>
      <c r="G145" s="17"/>
      <c r="H145" s="17"/>
    </row>
    <row r="146" spans="6:8" x14ac:dyDescent="0.25">
      <c r="F146" s="17"/>
      <c r="G146" s="17"/>
      <c r="H146" s="17"/>
    </row>
    <row r="147" spans="6:8" x14ac:dyDescent="0.25">
      <c r="F147" s="17"/>
      <c r="G147" s="17"/>
      <c r="H147" s="17"/>
    </row>
    <row r="148" spans="6:8" x14ac:dyDescent="0.25">
      <c r="F148" s="17"/>
      <c r="G148" s="17"/>
      <c r="H148" s="17"/>
    </row>
    <row r="149" spans="6:8" x14ac:dyDescent="0.25">
      <c r="F149" s="17"/>
      <c r="G149" s="17"/>
      <c r="H149" s="17"/>
    </row>
    <row r="150" spans="6:8" x14ac:dyDescent="0.25">
      <c r="F150" s="17"/>
      <c r="G150" s="17"/>
      <c r="H150" s="17"/>
    </row>
    <row r="151" spans="6:8" x14ac:dyDescent="0.25">
      <c r="F151" s="17"/>
      <c r="G151" s="17"/>
      <c r="H151" s="17"/>
    </row>
    <row r="152" spans="6:8" x14ac:dyDescent="0.25">
      <c r="F152" s="17"/>
      <c r="G152" s="17"/>
      <c r="H152" s="17"/>
    </row>
    <row r="153" spans="6:8" x14ac:dyDescent="0.25">
      <c r="F153" s="17"/>
      <c r="G153" s="17"/>
      <c r="H153" s="17"/>
    </row>
    <row r="154" spans="6:8" x14ac:dyDescent="0.25">
      <c r="F154" s="17"/>
      <c r="G154" s="17"/>
      <c r="H154" s="17"/>
    </row>
    <row r="155" spans="6:8" x14ac:dyDescent="0.25">
      <c r="F155" s="17"/>
      <c r="G155" s="17"/>
      <c r="H155" s="17"/>
    </row>
    <row r="156" spans="6:8" x14ac:dyDescent="0.25">
      <c r="F156" s="17"/>
      <c r="G156" s="17"/>
      <c r="H156" s="17"/>
    </row>
    <row r="157" spans="6:8" x14ac:dyDescent="0.25">
      <c r="F157" s="17"/>
      <c r="G157" s="17"/>
      <c r="H157" s="17"/>
    </row>
    <row r="158" spans="6:8" x14ac:dyDescent="0.25">
      <c r="F158" s="17"/>
      <c r="G158" s="17"/>
      <c r="H158" s="17"/>
    </row>
    <row r="159" spans="6:8" x14ac:dyDescent="0.25">
      <c r="F159" s="17"/>
      <c r="G159" s="17"/>
      <c r="H159" s="17"/>
    </row>
    <row r="160" spans="6:8" x14ac:dyDescent="0.25">
      <c r="F160" s="17"/>
      <c r="G160" s="17"/>
      <c r="H160" s="17"/>
    </row>
    <row r="161" spans="6:8" x14ac:dyDescent="0.25">
      <c r="F161" s="17"/>
      <c r="G161" s="17"/>
      <c r="H161" s="17"/>
    </row>
    <row r="162" spans="6:8" x14ac:dyDescent="0.25">
      <c r="F162" s="17"/>
      <c r="G162" s="17"/>
      <c r="H162" s="17"/>
    </row>
    <row r="163" spans="6:8" x14ac:dyDescent="0.25">
      <c r="F163" s="17"/>
      <c r="G163" s="17"/>
      <c r="H163" s="17"/>
    </row>
    <row r="164" spans="6:8" x14ac:dyDescent="0.25">
      <c r="F164" s="17"/>
      <c r="G164" s="17"/>
      <c r="H164" s="17"/>
    </row>
    <row r="165" spans="6:8" x14ac:dyDescent="0.25">
      <c r="F165" s="17"/>
      <c r="G165" s="17"/>
      <c r="H165" s="17"/>
    </row>
    <row r="166" spans="6:8" x14ac:dyDescent="0.25">
      <c r="F166" s="17"/>
      <c r="G166" s="17"/>
      <c r="H166" s="17"/>
    </row>
    <row r="167" spans="6:8" x14ac:dyDescent="0.25">
      <c r="F167" s="17"/>
      <c r="G167" s="17"/>
      <c r="H167" s="17"/>
    </row>
    <row r="168" spans="6:8" x14ac:dyDescent="0.25">
      <c r="F168" s="17"/>
      <c r="G168" s="17"/>
      <c r="H168" s="17"/>
    </row>
    <row r="169" spans="6:8" x14ac:dyDescent="0.25">
      <c r="F169" s="17"/>
      <c r="G169" s="17"/>
      <c r="H169" s="17"/>
    </row>
    <row r="170" spans="6:8" x14ac:dyDescent="0.25">
      <c r="F170" s="17"/>
      <c r="G170" s="17"/>
      <c r="H170" s="17"/>
    </row>
    <row r="171" spans="6:8" x14ac:dyDescent="0.25">
      <c r="F171" s="17"/>
      <c r="G171" s="17"/>
      <c r="H171" s="17"/>
    </row>
    <row r="172" spans="6:8" x14ac:dyDescent="0.25">
      <c r="F172" s="17"/>
      <c r="G172" s="17"/>
      <c r="H172" s="17"/>
    </row>
    <row r="173" spans="6:8" x14ac:dyDescent="0.25">
      <c r="F173" s="17"/>
      <c r="G173" s="17"/>
      <c r="H173" s="17"/>
    </row>
    <row r="174" spans="6:8" x14ac:dyDescent="0.25">
      <c r="F174" s="17"/>
      <c r="G174" s="17"/>
      <c r="H174" s="17"/>
    </row>
    <row r="175" spans="6:8" x14ac:dyDescent="0.25">
      <c r="F175" s="17"/>
      <c r="G175" s="17"/>
      <c r="H175" s="17"/>
    </row>
    <row r="176" spans="6:8" x14ac:dyDescent="0.25">
      <c r="F176" s="17"/>
      <c r="G176" s="17"/>
      <c r="H176" s="17"/>
    </row>
    <row r="177" spans="6:8" x14ac:dyDescent="0.25">
      <c r="F177" s="17"/>
      <c r="G177" s="17"/>
      <c r="H177" s="17"/>
    </row>
    <row r="178" spans="6:8" x14ac:dyDescent="0.25">
      <c r="F178" s="17"/>
      <c r="G178" s="17"/>
      <c r="H178" s="17"/>
    </row>
    <row r="179" spans="6:8" x14ac:dyDescent="0.25">
      <c r="F179" s="17"/>
      <c r="G179" s="17"/>
      <c r="H179" s="17"/>
    </row>
    <row r="180" spans="6:8" x14ac:dyDescent="0.25">
      <c r="F180" s="17"/>
      <c r="G180" s="17"/>
      <c r="H180" s="17"/>
    </row>
    <row r="181" spans="6:8" x14ac:dyDescent="0.25">
      <c r="F181" s="17"/>
      <c r="G181" s="17"/>
      <c r="H181" s="17"/>
    </row>
    <row r="182" spans="6:8" x14ac:dyDescent="0.25">
      <c r="F182" s="17"/>
      <c r="G182" s="17"/>
      <c r="H182" s="17"/>
    </row>
    <row r="183" spans="6:8" x14ac:dyDescent="0.25">
      <c r="F183" s="17"/>
      <c r="G183" s="17"/>
      <c r="H183" s="17"/>
    </row>
    <row r="184" spans="6:8" x14ac:dyDescent="0.25">
      <c r="F184" s="17"/>
      <c r="G184" s="17"/>
      <c r="H184" s="17"/>
    </row>
    <row r="185" spans="6:8" x14ac:dyDescent="0.25">
      <c r="F185" s="17"/>
      <c r="G185" s="17"/>
      <c r="H185" s="17"/>
    </row>
    <row r="186" spans="6:8" x14ac:dyDescent="0.25">
      <c r="F186" s="17"/>
      <c r="G186" s="17"/>
      <c r="H186" s="17"/>
    </row>
    <row r="187" spans="6:8" x14ac:dyDescent="0.25">
      <c r="F187" s="17"/>
      <c r="G187" s="17"/>
      <c r="H187" s="17"/>
    </row>
    <row r="188" spans="6:8" x14ac:dyDescent="0.25">
      <c r="F188" s="17"/>
      <c r="G188" s="17"/>
      <c r="H188" s="17"/>
    </row>
    <row r="189" spans="6:8" x14ac:dyDescent="0.25">
      <c r="F189" s="17"/>
      <c r="G189" s="17"/>
      <c r="H189" s="17"/>
    </row>
    <row r="190" spans="6:8" x14ac:dyDescent="0.25">
      <c r="F190" s="17"/>
      <c r="G190" s="17"/>
      <c r="H190" s="17"/>
    </row>
    <row r="191" spans="6:8" x14ac:dyDescent="0.25">
      <c r="F191" s="17"/>
      <c r="G191" s="17"/>
      <c r="H191" s="17"/>
    </row>
    <row r="192" spans="6:8" x14ac:dyDescent="0.25">
      <c r="F192" s="17"/>
      <c r="G192" s="17"/>
      <c r="H192" s="17"/>
    </row>
    <row r="193" spans="6:8" x14ac:dyDescent="0.25">
      <c r="F193" s="17"/>
      <c r="G193" s="17"/>
      <c r="H193" s="17"/>
    </row>
    <row r="194" spans="6:8" x14ac:dyDescent="0.25">
      <c r="F194" s="17"/>
      <c r="G194" s="17"/>
      <c r="H194" s="17"/>
    </row>
    <row r="195" spans="6:8" x14ac:dyDescent="0.25">
      <c r="F195" s="17"/>
      <c r="G195" s="17"/>
      <c r="H195" s="17"/>
    </row>
    <row r="196" spans="6:8" x14ac:dyDescent="0.25">
      <c r="F196" s="17"/>
      <c r="G196" s="17"/>
      <c r="H196" s="17"/>
    </row>
    <row r="197" spans="6:8" x14ac:dyDescent="0.25">
      <c r="F197" s="17"/>
      <c r="G197" s="17"/>
      <c r="H197" s="17"/>
    </row>
    <row r="198" spans="6:8" x14ac:dyDescent="0.25">
      <c r="F198" s="17"/>
      <c r="G198" s="17"/>
      <c r="H198" s="17"/>
    </row>
    <row r="199" spans="6:8" x14ac:dyDescent="0.25">
      <c r="F199" s="17"/>
      <c r="G199" s="17"/>
      <c r="H199" s="17"/>
    </row>
    <row r="200" spans="6:8" x14ac:dyDescent="0.25">
      <c r="F200" s="17"/>
      <c r="G200" s="17"/>
      <c r="H200" s="17"/>
    </row>
    <row r="201" spans="6:8" x14ac:dyDescent="0.25">
      <c r="F201" s="17"/>
      <c r="G201" s="17"/>
      <c r="H201" s="17"/>
    </row>
    <row r="202" spans="6:8" x14ac:dyDescent="0.25">
      <c r="F202" s="17"/>
      <c r="G202" s="17"/>
      <c r="H202" s="17"/>
    </row>
    <row r="203" spans="6:8" x14ac:dyDescent="0.25">
      <c r="F203" s="17"/>
      <c r="G203" s="17"/>
      <c r="H203" s="17"/>
    </row>
    <row r="204" spans="6:8" x14ac:dyDescent="0.25">
      <c r="F204" s="17"/>
      <c r="G204" s="17"/>
      <c r="H204" s="17"/>
    </row>
    <row r="205" spans="6:8" x14ac:dyDescent="0.25">
      <c r="F205" s="17"/>
      <c r="G205" s="17"/>
      <c r="H205" s="17"/>
    </row>
    <row r="206" spans="6:8" x14ac:dyDescent="0.25">
      <c r="F206" s="17"/>
      <c r="G206" s="17"/>
      <c r="H206" s="17"/>
    </row>
    <row r="207" spans="6:8" x14ac:dyDescent="0.25">
      <c r="F207" s="17"/>
      <c r="G207" s="17"/>
      <c r="H207" s="17"/>
    </row>
    <row r="208" spans="6:8" x14ac:dyDescent="0.25">
      <c r="F208" s="17"/>
      <c r="G208" s="17"/>
      <c r="H208" s="17"/>
    </row>
    <row r="209" spans="6:8" x14ac:dyDescent="0.25">
      <c r="F209" s="17"/>
      <c r="G209" s="17"/>
      <c r="H209" s="17"/>
    </row>
    <row r="210" spans="6:8" x14ac:dyDescent="0.25">
      <c r="F210" s="17"/>
      <c r="G210" s="17"/>
      <c r="H210" s="17"/>
    </row>
    <row r="211" spans="6:8" x14ac:dyDescent="0.25">
      <c r="F211" s="17"/>
      <c r="G211" s="17"/>
      <c r="H211" s="17"/>
    </row>
    <row r="212" spans="6:8" x14ac:dyDescent="0.25">
      <c r="F212" s="17"/>
      <c r="G212" s="17"/>
      <c r="H212" s="17"/>
    </row>
    <row r="213" spans="6:8" x14ac:dyDescent="0.25">
      <c r="F213" s="17"/>
      <c r="G213" s="17"/>
      <c r="H213" s="17"/>
    </row>
    <row r="214" spans="6:8" x14ac:dyDescent="0.25">
      <c r="F214" s="17"/>
      <c r="G214" s="17"/>
      <c r="H214" s="17"/>
    </row>
    <row r="215" spans="6:8" x14ac:dyDescent="0.25">
      <c r="F215" s="17"/>
      <c r="G215" s="17"/>
      <c r="H215" s="17"/>
    </row>
    <row r="216" spans="6:8" x14ac:dyDescent="0.25">
      <c r="F216" s="17"/>
      <c r="G216" s="17"/>
      <c r="H216" s="17"/>
    </row>
    <row r="217" spans="6:8" x14ac:dyDescent="0.25">
      <c r="F217" s="17"/>
      <c r="G217" s="17"/>
      <c r="H217" s="17"/>
    </row>
    <row r="218" spans="6:8" x14ac:dyDescent="0.25">
      <c r="F218" s="17"/>
      <c r="G218" s="17"/>
      <c r="H218" s="17"/>
    </row>
    <row r="219" spans="6:8" x14ac:dyDescent="0.25">
      <c r="F219" s="17"/>
      <c r="G219" s="17"/>
      <c r="H219" s="17"/>
    </row>
    <row r="220" spans="6:8" x14ac:dyDescent="0.25">
      <c r="F220" s="17"/>
      <c r="G220" s="17"/>
      <c r="H220" s="17"/>
    </row>
    <row r="221" spans="6:8" x14ac:dyDescent="0.25">
      <c r="F221" s="17"/>
      <c r="G221" s="17"/>
      <c r="H221" s="17"/>
    </row>
    <row r="222" spans="6:8" x14ac:dyDescent="0.25">
      <c r="F222" s="17"/>
      <c r="G222" s="17"/>
      <c r="H222" s="17"/>
    </row>
    <row r="223" spans="6:8" x14ac:dyDescent="0.25">
      <c r="F223" s="17"/>
      <c r="G223" s="17"/>
      <c r="H223" s="17"/>
    </row>
    <row r="224" spans="6:8" x14ac:dyDescent="0.25">
      <c r="F224" s="17"/>
      <c r="G224" s="17"/>
      <c r="H224" s="17"/>
    </row>
    <row r="225" spans="6:8" x14ac:dyDescent="0.25">
      <c r="F225" s="17"/>
      <c r="G225" s="17"/>
      <c r="H225" s="17"/>
    </row>
    <row r="226" spans="6:8" x14ac:dyDescent="0.25">
      <c r="F226" s="17"/>
      <c r="G226" s="17"/>
      <c r="H226" s="17"/>
    </row>
    <row r="227" spans="6:8" x14ac:dyDescent="0.25">
      <c r="F227" s="17"/>
      <c r="G227" s="17"/>
      <c r="H227" s="17"/>
    </row>
    <row r="228" spans="6:8" x14ac:dyDescent="0.25">
      <c r="F228" s="17"/>
      <c r="G228" s="17"/>
      <c r="H228" s="17"/>
    </row>
    <row r="229" spans="6:8" x14ac:dyDescent="0.25">
      <c r="F229" s="17"/>
      <c r="G229" s="17"/>
      <c r="H229" s="17"/>
    </row>
    <row r="230" spans="6:8" x14ac:dyDescent="0.25">
      <c r="F230" s="17"/>
      <c r="G230" s="17"/>
      <c r="H230" s="17"/>
    </row>
    <row r="231" spans="6:8" x14ac:dyDescent="0.25">
      <c r="F231" s="17"/>
      <c r="G231" s="17"/>
      <c r="H231" s="17"/>
    </row>
    <row r="232" spans="6:8" x14ac:dyDescent="0.25">
      <c r="F232" s="17"/>
      <c r="G232" s="17"/>
      <c r="H232" s="17"/>
    </row>
    <row r="233" spans="6:8" x14ac:dyDescent="0.25">
      <c r="F233" s="17"/>
      <c r="G233" s="17"/>
      <c r="H233" s="17"/>
    </row>
    <row r="234" spans="6:8" x14ac:dyDescent="0.25">
      <c r="F234" s="17"/>
      <c r="G234" s="17"/>
      <c r="H234" s="17"/>
    </row>
    <row r="235" spans="6:8" x14ac:dyDescent="0.25">
      <c r="F235" s="17"/>
      <c r="G235" s="17"/>
      <c r="H235" s="17"/>
    </row>
    <row r="236" spans="6:8" x14ac:dyDescent="0.25">
      <c r="F236" s="17"/>
      <c r="G236" s="17"/>
      <c r="H236" s="17"/>
    </row>
    <row r="237" spans="6:8" x14ac:dyDescent="0.25">
      <c r="F237" s="17"/>
      <c r="G237" s="17"/>
      <c r="H237" s="17"/>
    </row>
    <row r="238" spans="6:8" x14ac:dyDescent="0.25">
      <c r="F238" s="17"/>
      <c r="G238" s="17"/>
      <c r="H238" s="17"/>
    </row>
    <row r="239" spans="6:8" x14ac:dyDescent="0.25">
      <c r="F239" s="17"/>
      <c r="G239" s="17"/>
      <c r="H239" s="17"/>
    </row>
    <row r="240" spans="6:8" x14ac:dyDescent="0.25">
      <c r="F240" s="17"/>
      <c r="G240" s="17"/>
      <c r="H240" s="17"/>
    </row>
    <row r="241" spans="6:8" x14ac:dyDescent="0.25">
      <c r="F241" s="17"/>
      <c r="G241" s="17"/>
      <c r="H241" s="17"/>
    </row>
    <row r="242" spans="6:8" x14ac:dyDescent="0.25">
      <c r="F242" s="17"/>
      <c r="G242" s="17"/>
      <c r="H242" s="17"/>
    </row>
    <row r="243" spans="6:8" x14ac:dyDescent="0.25">
      <c r="F243" s="17"/>
      <c r="G243" s="17"/>
      <c r="H243" s="17"/>
    </row>
    <row r="244" spans="6:8" x14ac:dyDescent="0.25">
      <c r="F244" s="17"/>
      <c r="G244" s="17"/>
      <c r="H244" s="17"/>
    </row>
    <row r="245" spans="6:8" x14ac:dyDescent="0.25">
      <c r="F245" s="17"/>
      <c r="G245" s="17"/>
      <c r="H245" s="17"/>
    </row>
    <row r="246" spans="6:8" x14ac:dyDescent="0.25">
      <c r="F246" s="17"/>
      <c r="G246" s="17"/>
      <c r="H246" s="17"/>
    </row>
    <row r="247" spans="6:8" x14ac:dyDescent="0.25">
      <c r="F247" s="17"/>
      <c r="G247" s="17"/>
      <c r="H247" s="17"/>
    </row>
    <row r="248" spans="6:8" x14ac:dyDescent="0.25">
      <c r="F248" s="17"/>
      <c r="G248" s="17"/>
      <c r="H248" s="17"/>
    </row>
    <row r="249" spans="6:8" x14ac:dyDescent="0.25">
      <c r="F249" s="17"/>
      <c r="G249" s="17"/>
      <c r="H249" s="17"/>
    </row>
    <row r="250" spans="6:8" x14ac:dyDescent="0.25">
      <c r="F250" s="17"/>
      <c r="G250" s="17"/>
      <c r="H250" s="17"/>
    </row>
  </sheetData>
  <mergeCells count="2">
    <mergeCell ref="E1:H1"/>
    <mergeCell ref="E2:H2"/>
  </mergeCells>
  <printOptions horizontalCentered="1"/>
  <pageMargins left="0.55118110236220497" right="0.55118110236220497" top="0.59055118110236204" bottom="0.59055118110236204" header="0.31496062992126" footer="0.31496062992126"/>
  <pageSetup paperSize="9" scale="70" orientation="portrait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Summary</vt:lpstr>
      <vt:lpstr>DC45</vt:lpstr>
      <vt:lpstr>DC6</vt:lpstr>
      <vt:lpstr>DC7</vt:lpstr>
      <vt:lpstr>DC8</vt:lpstr>
      <vt:lpstr>DC9</vt:lpstr>
      <vt:lpstr>NC061</vt:lpstr>
      <vt:lpstr>NC062</vt:lpstr>
      <vt:lpstr>NC064</vt:lpstr>
      <vt:lpstr>NC065</vt:lpstr>
      <vt:lpstr>NC066</vt:lpstr>
      <vt:lpstr>NC067</vt:lpstr>
      <vt:lpstr>NC071</vt:lpstr>
      <vt:lpstr>NC072</vt:lpstr>
      <vt:lpstr>NC073</vt:lpstr>
      <vt:lpstr>NC074</vt:lpstr>
      <vt:lpstr>NC075</vt:lpstr>
      <vt:lpstr>NC076</vt:lpstr>
      <vt:lpstr>NC077</vt:lpstr>
      <vt:lpstr>NC078</vt:lpstr>
      <vt:lpstr>NC082</vt:lpstr>
      <vt:lpstr>NC084</vt:lpstr>
      <vt:lpstr>NC085</vt:lpstr>
      <vt:lpstr>NC086</vt:lpstr>
      <vt:lpstr>NC087</vt:lpstr>
      <vt:lpstr>NC091</vt:lpstr>
      <vt:lpstr>NC092</vt:lpstr>
      <vt:lpstr>NC093</vt:lpstr>
      <vt:lpstr>NC094</vt:lpstr>
      <vt:lpstr>NC451</vt:lpstr>
      <vt:lpstr>NC452</vt:lpstr>
      <vt:lpstr>NC453</vt:lpstr>
      <vt:lpstr>'DC45'!Print_Area</vt:lpstr>
      <vt:lpstr>'DC6'!Print_Area</vt:lpstr>
      <vt:lpstr>'DC7'!Print_Area</vt:lpstr>
      <vt:lpstr>'DC8'!Print_Area</vt:lpstr>
      <vt:lpstr>'DC9'!Print_Area</vt:lpstr>
      <vt:lpstr>'NC061'!Print_Area</vt:lpstr>
      <vt:lpstr>'NC062'!Print_Area</vt:lpstr>
      <vt:lpstr>'NC064'!Print_Area</vt:lpstr>
      <vt:lpstr>'NC065'!Print_Area</vt:lpstr>
      <vt:lpstr>'NC066'!Print_Area</vt:lpstr>
      <vt:lpstr>'NC067'!Print_Area</vt:lpstr>
      <vt:lpstr>'NC071'!Print_Area</vt:lpstr>
      <vt:lpstr>'NC072'!Print_Area</vt:lpstr>
      <vt:lpstr>'NC073'!Print_Area</vt:lpstr>
      <vt:lpstr>'NC074'!Print_Area</vt:lpstr>
      <vt:lpstr>'NC075'!Print_Area</vt:lpstr>
      <vt:lpstr>'NC076'!Print_Area</vt:lpstr>
      <vt:lpstr>'NC077'!Print_Area</vt:lpstr>
      <vt:lpstr>'NC078'!Print_Area</vt:lpstr>
      <vt:lpstr>'NC082'!Print_Area</vt:lpstr>
      <vt:lpstr>'NC084'!Print_Area</vt:lpstr>
      <vt:lpstr>'NC085'!Print_Area</vt:lpstr>
      <vt:lpstr>'NC086'!Print_Area</vt:lpstr>
      <vt:lpstr>'NC087'!Print_Area</vt:lpstr>
      <vt:lpstr>'NC091'!Print_Area</vt:lpstr>
      <vt:lpstr>'NC092'!Print_Area</vt:lpstr>
      <vt:lpstr>'NC093'!Print_Area</vt:lpstr>
      <vt:lpstr>'NC094'!Print_Area</vt:lpstr>
      <vt:lpstr>'NC451'!Print_Area</vt:lpstr>
      <vt:lpstr>'NC452'!Print_Area</vt:lpstr>
      <vt:lpstr>'NC453'!Print_Area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Pretty Langa</dc:creator>
  <cp:lastModifiedBy>Pretty Langa</cp:lastModifiedBy>
  <dcterms:created xsi:type="dcterms:W3CDTF">2026-04-15T10:24:50Z</dcterms:created>
  <dcterms:modified xsi:type="dcterms:W3CDTF">2026-04-15T11:07:02Z</dcterms:modified>
</cp:coreProperties>
</file>